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DIO'!$A$2:$H$25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<sst xmlns="http://schemas.openxmlformats.org/spreadsheetml/2006/main" count="234" uniqueCount="69">
  <si>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</si>
  <si>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</si>
  <si>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</si>
  <si>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</si>
  <si>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</si>
  <si>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</si>
  <si>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</si>
  <si>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</si>
  <si>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</si>
  <si>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</si>
  <si>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</si>
  <si>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</si>
  <si>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</si>
  <si>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</si>
  <si>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</si>
  <si>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</si>
  <si>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</si>
  <si>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</si>
  <si>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</si>
  <si>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</si>
  <si>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</si>
  <si>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</si>
  <si>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</si>
  <si>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</si>
  <si>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</si>
  <si>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</si>
  <si>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</si>
  <si>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</si>
  <si>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</si>
  <si>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</si>
  <si>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</si>
  <si>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</si>
  <si>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</si>
  <si>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</si>
  <si>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</si>
  <si>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</si>
  <si>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</si>
  <si>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</si>
  <si>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</si>
  <si>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</si>
  <si>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</si>
  <si>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</si>
  <si>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</si>
  <si>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</si>
  <si>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</si>
  <si>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</si>
  <si>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</si>
  <si>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</si>
  <si>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</si>
  <si>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Prijedlog plana 
za 2022.</t>
  </si>
  <si>
    <t>Projekcija plana
za 2023.</t>
  </si>
  <si>
    <t>Projekcija plana 
za 2024.</t>
  </si>
  <si>
    <t>2023.</t>
  </si>
  <si>
    <t>2024.</t>
  </si>
  <si>
    <t>Ukupno prihodi i primici za 2024.</t>
  </si>
  <si>
    <t>Ukupno prihodi i primici za 2023.</t>
  </si>
  <si>
    <t>GRADSKA KNJIŽNICA I ČITAONICA ILOK</t>
  </si>
  <si>
    <t>Djelatnost knjižnice</t>
  </si>
  <si>
    <t>Administrativno-tehničko osoble</t>
  </si>
  <si>
    <t xml:space="preserve">Ostali nespomenuti rashodi </t>
  </si>
  <si>
    <t>Postojenje i oprema</t>
  </si>
  <si>
    <t>RADIONICE</t>
  </si>
  <si>
    <t>NAKLADNIŠTVO</t>
  </si>
  <si>
    <t xml:space="preserve">NABAVA KNJIGA </t>
  </si>
  <si>
    <t>PRIJEDLOG PLANA ZA 2023.</t>
  </si>
  <si>
    <t>PRIJEDLOG PLANA ZA 2024.</t>
  </si>
  <si>
    <t>Rashodi za nabavu proizvedene dugotr.im.</t>
  </si>
  <si>
    <t>Rashodi za nabavu proizvedene dug. Im.</t>
  </si>
  <si>
    <t>PRIJEDLOG FINANCIJSKOG PLANA (Gradska knjižnica i čitaonica Ilok) ZA 2022. I  PROJEKCIJA PLANA ZA  2023. I 2024.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</si>
</sst>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4" fontId="25" fillId="0" borderId="32" xfId="0" applyNumberFormat="1" applyFont="1" applyFill="1" applyBorder="1" applyAlignment="1" applyProtection="1">
      <alignment/>
      <protection/>
    </xf>
    <xf numFmtId="4" fontId="26" fillId="0" borderId="32" xfId="0" applyNumberFormat="1" applyFont="1" applyFill="1" applyBorder="1" applyAlignment="1" applyProtection="1">
      <alignment/>
      <protection/>
    </xf>
    <xf numFmtId="2" fontId="25" fillId="0" borderId="32" xfId="0" applyNumberFormat="1" applyFont="1" applyFill="1" applyBorder="1" applyAlignment="1" applyProtection="1">
      <alignment/>
      <protection/>
    </xf>
    <xf numFmtId="4" fontId="26" fillId="0" borderId="31" xfId="0" applyNumberFormat="1" applyFont="1" applyFill="1" applyBorder="1" applyAlignment="1" applyProtection="1">
      <alignment/>
      <protection/>
    </xf>
    <xf numFmtId="0" fontId="41" fillId="35" borderId="19" xfId="0" applyNumberFormat="1" applyFont="1" applyFill="1" applyBorder="1" applyAlignment="1" applyProtection="1">
      <alignment horizontal="center" vertical="center" wrapText="1"/>
      <protection/>
    </xf>
    <xf numFmtId="0" fontId="42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quotePrefix="1">
      <alignment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820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820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4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69.421875" style="3" customWidth="1"/>
    <col min="6" max="6" width="23.7109375" style="3" customWidth="1"/>
    <col min="7" max="8" width="18.4218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6"/>
      <c r="B2" s="136"/>
      <c r="C2" s="136"/>
      <c r="D2" s="136"/>
      <c r="E2" s="136"/>
      <c r="F2" s="136"/>
      <c r="G2" s="136"/>
      <c r="H2" s="136"/>
    </row>
    <row r="3" spans="1:8" ht="54" customHeight="1">
      <c r="A3" s="137" t="s">
        <v>68</v>
      </c>
      <c r="B3" s="137"/>
      <c r="C3" s="137"/>
      <c r="D3" s="137"/>
      <c r="E3" s="137"/>
      <c r="F3" s="137"/>
      <c r="G3" s="137"/>
      <c r="H3" s="137"/>
    </row>
    <row r="4" spans="1:8" s="48" customFormat="1" ht="26.25" customHeight="1">
      <c r="A4" s="137" t="s">
        <v>33</v>
      </c>
      <c r="B4" s="137"/>
      <c r="C4" s="137"/>
      <c r="D4" s="137"/>
      <c r="E4" s="137"/>
      <c r="F4" s="137"/>
      <c r="G4" s="138"/>
      <c r="H4" s="138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49</v>
      </c>
      <c r="G6" s="55" t="s">
        <v>50</v>
      </c>
      <c r="H6" s="56" t="s">
        <v>51</v>
      </c>
      <c r="I6" s="57"/>
    </row>
    <row r="7" spans="1:9" ht="27.75" customHeight="1">
      <c r="A7" s="139" t="s">
        <v>34</v>
      </c>
      <c r="B7" s="140"/>
      <c r="C7" s="140"/>
      <c r="D7" s="140"/>
      <c r="E7" s="141"/>
      <c r="F7" s="70">
        <f>+F8+F9</f>
        <v>599680</v>
      </c>
      <c r="G7" s="70">
        <f>G8+G9</f>
        <v>599150</v>
      </c>
      <c r="H7" s="70">
        <f>+H8+H9</f>
        <v>599150</v>
      </c>
      <c r="I7" s="68"/>
    </row>
    <row r="8" spans="1:8" ht="22.5" customHeight="1">
      <c r="A8" s="142" t="s">
        <v>0</v>
      </c>
      <c r="B8" s="143"/>
      <c r="C8" s="143"/>
      <c r="D8" s="143"/>
      <c r="E8" s="144"/>
      <c r="F8" s="73">
        <v>599680</v>
      </c>
      <c r="G8" s="73">
        <v>599150</v>
      </c>
      <c r="H8" s="73">
        <v>599150</v>
      </c>
    </row>
    <row r="9" spans="1:8" ht="22.5" customHeight="1">
      <c r="A9" s="145" t="s">
        <v>36</v>
      </c>
      <c r="B9" s="144"/>
      <c r="C9" s="144"/>
      <c r="D9" s="144"/>
      <c r="E9" s="144"/>
      <c r="F9" s="73"/>
      <c r="G9" s="73"/>
      <c r="H9" s="73"/>
    </row>
    <row r="10" spans="1:8" ht="22.5" customHeight="1">
      <c r="A10" s="69" t="s">
        <v>35</v>
      </c>
      <c r="B10" s="72"/>
      <c r="C10" s="72"/>
      <c r="D10" s="72"/>
      <c r="E10" s="72"/>
      <c r="F10" s="70">
        <f>+F11+F12</f>
        <v>599480</v>
      </c>
      <c r="G10" s="70">
        <f>+G11+G12</f>
        <v>598950</v>
      </c>
      <c r="H10" s="70">
        <f>+H11+H12</f>
        <v>598950</v>
      </c>
    </row>
    <row r="11" spans="1:10" ht="22.5" customHeight="1">
      <c r="A11" s="146" t="s">
        <v>1</v>
      </c>
      <c r="B11" s="143"/>
      <c r="C11" s="143"/>
      <c r="D11" s="143"/>
      <c r="E11" s="147"/>
      <c r="F11" s="73">
        <v>491480</v>
      </c>
      <c r="G11" s="73">
        <v>490950</v>
      </c>
      <c r="H11" s="59">
        <v>490950</v>
      </c>
      <c r="I11" s="38"/>
      <c r="J11" s="38"/>
    </row>
    <row r="12" spans="1:10" ht="22.5" customHeight="1">
      <c r="A12" s="148" t="s">
        <v>38</v>
      </c>
      <c r="B12" s="144"/>
      <c r="C12" s="144"/>
      <c r="D12" s="144"/>
      <c r="E12" s="144"/>
      <c r="F12" s="58">
        <v>108000</v>
      </c>
      <c r="G12" s="58">
        <v>108000</v>
      </c>
      <c r="H12" s="59">
        <v>108000</v>
      </c>
      <c r="I12" s="38"/>
      <c r="J12" s="38"/>
    </row>
    <row r="13" spans="1:10" ht="22.5" customHeight="1">
      <c r="A13" s="149" t="s">
        <v>2</v>
      </c>
      <c r="B13" s="140"/>
      <c r="C13" s="140"/>
      <c r="D13" s="140"/>
      <c r="E13" s="140"/>
      <c r="F13" s="71">
        <f>+F7-F10</f>
        <v>200</v>
      </c>
      <c r="G13" s="71">
        <f>+G7-G10</f>
        <v>200</v>
      </c>
      <c r="H13" s="71">
        <f>+H7-H10</f>
        <v>200</v>
      </c>
      <c r="J13" s="38"/>
    </row>
    <row r="14" spans="1:8" ht="25.5" customHeight="1">
      <c r="A14" s="137"/>
      <c r="B14" s="150"/>
      <c r="C14" s="150"/>
      <c r="D14" s="150"/>
      <c r="E14" s="150"/>
      <c r="F14" s="151"/>
      <c r="G14" s="151"/>
      <c r="H14" s="151"/>
    </row>
    <row r="15" spans="1:10" ht="27.75" customHeight="1">
      <c r="A15" s="51"/>
      <c r="B15" s="52"/>
      <c r="C15" s="52"/>
      <c r="D15" s="53"/>
      <c r="E15" s="54"/>
      <c r="F15" s="55" t="s">
        <v>49</v>
      </c>
      <c r="G15" s="55" t="s">
        <v>50</v>
      </c>
      <c r="H15" s="56" t="s">
        <v>51</v>
      </c>
      <c r="J15" s="38"/>
    </row>
    <row r="16" spans="1:10" ht="30.75" customHeight="1">
      <c r="A16" s="152" t="s">
        <v>39</v>
      </c>
      <c r="B16" s="153"/>
      <c r="C16" s="153"/>
      <c r="D16" s="153"/>
      <c r="E16" s="154"/>
      <c r="F16" s="74"/>
      <c r="G16" s="74"/>
      <c r="H16" s="75"/>
      <c r="J16" s="38"/>
    </row>
    <row r="17" spans="1:10" ht="34.5" customHeight="1">
      <c r="A17" s="155" t="s">
        <v>40</v>
      </c>
      <c r="B17" s="156"/>
      <c r="C17" s="156"/>
      <c r="D17" s="156"/>
      <c r="E17" s="157"/>
      <c r="F17" s="76">
        <v>200</v>
      </c>
      <c r="G17" s="76">
        <v>200</v>
      </c>
      <c r="H17" s="71">
        <v>200</v>
      </c>
      <c r="J17" s="38"/>
    </row>
    <row r="18" spans="1:10" s="43" customFormat="1" ht="25.5" customHeight="1">
      <c r="A18" s="160"/>
      <c r="B18" s="150"/>
      <c r="C18" s="150"/>
      <c r="D18" s="150"/>
      <c r="E18" s="150"/>
      <c r="F18" s="151"/>
      <c r="G18" s="151"/>
      <c r="H18" s="151"/>
      <c r="J18" s="77"/>
    </row>
    <row r="19" spans="1:11" s="43" customFormat="1" ht="27.75" customHeight="1">
      <c r="A19" s="51"/>
      <c r="B19" s="52"/>
      <c r="C19" s="52"/>
      <c r="D19" s="53"/>
      <c r="E19" s="54"/>
      <c r="F19" s="55" t="s">
        <v>49</v>
      </c>
      <c r="G19" s="55" t="s">
        <v>50</v>
      </c>
      <c r="H19" s="56" t="s">
        <v>51</v>
      </c>
      <c r="J19" s="77"/>
      <c r="K19" s="77"/>
    </row>
    <row r="20" spans="1:10" s="43" customFormat="1" ht="22.5" customHeight="1">
      <c r="A20" s="142" t="s">
        <v>3</v>
      </c>
      <c r="B20" s="143"/>
      <c r="C20" s="143"/>
      <c r="D20" s="143"/>
      <c r="E20" s="143"/>
      <c r="F20" s="58"/>
      <c r="G20" s="58"/>
      <c r="H20" s="58"/>
      <c r="J20" s="77"/>
    </row>
    <row r="21" spans="1:8" s="43" customFormat="1" ht="33.75" customHeight="1">
      <c r="A21" s="142" t="s">
        <v>4</v>
      </c>
      <c r="B21" s="143"/>
      <c r="C21" s="143"/>
      <c r="D21" s="143"/>
      <c r="E21" s="143"/>
      <c r="F21" s="58">
        <v>0</v>
      </c>
      <c r="G21" s="58">
        <v>0</v>
      </c>
      <c r="H21" s="58">
        <v>0</v>
      </c>
    </row>
    <row r="22" spans="1:11" s="43" customFormat="1" ht="22.5" customHeight="1">
      <c r="A22" s="149" t="s">
        <v>5</v>
      </c>
      <c r="B22" s="140"/>
      <c r="C22" s="140"/>
      <c r="D22" s="140"/>
      <c r="E22" s="140"/>
      <c r="F22" s="70">
        <f>F20-F21</f>
        <v>0</v>
      </c>
      <c r="G22" s="70">
        <f>G20-G21</f>
        <v>0</v>
      </c>
      <c r="H22" s="70">
        <f>H20-H21</f>
        <v>0</v>
      </c>
      <c r="J22" s="78"/>
      <c r="K22" s="77"/>
    </row>
    <row r="23" spans="1:8" s="43" customFormat="1" ht="25.5" customHeight="1">
      <c r="A23" s="160"/>
      <c r="B23" s="150"/>
      <c r="C23" s="150"/>
      <c r="D23" s="150"/>
      <c r="E23" s="150"/>
      <c r="F23" s="151"/>
      <c r="G23" s="151"/>
      <c r="H23" s="151"/>
    </row>
    <row r="24" spans="1:8" s="43" customFormat="1" ht="22.5" customHeight="1">
      <c r="A24" s="146" t="s">
        <v>6</v>
      </c>
      <c r="B24" s="143"/>
      <c r="C24" s="143"/>
      <c r="D24" s="143"/>
      <c r="E24" s="143"/>
      <c r="F24" s="58">
        <v>0</v>
      </c>
      <c r="G24" s="58">
        <v>0</v>
      </c>
      <c r="H24" s="58">
        <v>0</v>
      </c>
    </row>
    <row r="25" spans="1:8" s="43" customFormat="1" ht="18" customHeight="1">
      <c r="A25" s="158" t="s">
        <v>41</v>
      </c>
      <c r="B25" s="159"/>
      <c r="C25" s="159"/>
      <c r="D25" s="159"/>
      <c r="E25" s="159"/>
      <c r="F25" s="159"/>
      <c r="G25" s="159"/>
      <c r="H25" s="159"/>
    </row>
    <row r="26" ht="42" customHeight="1">
      <c r="E26" s="79"/>
    </row>
    <row r="30" spans="6:8" ht="12.75">
      <c r="F30" s="38"/>
      <c r="G30" s="38"/>
      <c r="H30" s="38"/>
    </row>
    <row r="31" spans="6:8" ht="12.75">
      <c r="F31" s="38"/>
      <c r="G31" s="38"/>
      <c r="H31" s="38"/>
    </row>
    <row r="32" spans="5:8" ht="12.75">
      <c r="E32" s="80"/>
      <c r="F32" s="40"/>
      <c r="G32" s="40"/>
      <c r="H32" s="40"/>
    </row>
    <row r="33" spans="5:8" ht="12.75">
      <c r="E33" s="80"/>
      <c r="F33" s="38"/>
      <c r="G33" s="38"/>
      <c r="H33" s="38"/>
    </row>
    <row r="34" spans="5:8" ht="12.75">
      <c r="E34" s="80"/>
      <c r="F34" s="38"/>
      <c r="G34" s="38"/>
      <c r="H34" s="38"/>
    </row>
    <row r="35" spans="5:8" ht="12.75">
      <c r="E35" s="80"/>
      <c r="F35" s="38"/>
      <c r="G35" s="38"/>
      <c r="H35" s="38"/>
    </row>
    <row r="36" spans="5:8" ht="12.75">
      <c r="E36" s="80"/>
      <c r="F36" s="38"/>
      <c r="G36" s="38"/>
      <c r="H36" s="38"/>
    </row>
    <row r="37" ht="12.75">
      <c r="E37" s="80"/>
    </row>
    <row r="42" ht="12.75">
      <c r="F42" s="38"/>
    </row>
    <row r="43" ht="12.75">
      <c r="F43" s="38"/>
    </row>
    <row r="44" ht="12.75">
      <c r="F44" s="38"/>
    </row>
  </sheetData>
  <sheetProtection/>
  <mergeCells count="19">
    <mergeCell ref="A25:H25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28">
      <selection activeCell="G40" sqref="G40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7" t="s">
        <v>7</v>
      </c>
      <c r="B1" s="137"/>
      <c r="C1" s="137"/>
      <c r="D1" s="137"/>
      <c r="E1" s="137"/>
      <c r="F1" s="137"/>
      <c r="G1" s="137"/>
      <c r="H1" s="137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4" t="s">
        <v>9</v>
      </c>
      <c r="B3" s="164" t="s">
        <v>42</v>
      </c>
      <c r="C3" s="165"/>
      <c r="D3" s="165"/>
      <c r="E3" s="165"/>
      <c r="F3" s="165"/>
      <c r="G3" s="165"/>
      <c r="H3" s="166"/>
    </row>
    <row r="4" spans="1:8" s="1" customFormat="1" ht="90" thickBot="1">
      <c r="A4" s="65" t="s">
        <v>46</v>
      </c>
      <c r="B4" s="82" t="s">
        <v>10</v>
      </c>
      <c r="C4" s="83" t="s">
        <v>11</v>
      </c>
      <c r="D4" s="83" t="s">
        <v>12</v>
      </c>
      <c r="E4" s="83" t="s">
        <v>13</v>
      </c>
      <c r="F4" s="83" t="s">
        <v>14</v>
      </c>
      <c r="G4" s="83" t="s">
        <v>37</v>
      </c>
      <c r="H4" s="84" t="s">
        <v>16</v>
      </c>
    </row>
    <row r="5" spans="1:8" s="1" customFormat="1" ht="12.75" customHeight="1">
      <c r="A5" s="101">
        <v>633</v>
      </c>
      <c r="B5" s="102"/>
      <c r="C5" s="103"/>
      <c r="D5" s="104"/>
      <c r="E5" s="105">
        <v>80000</v>
      </c>
      <c r="F5" s="105"/>
      <c r="G5" s="106"/>
      <c r="H5" s="107"/>
    </row>
    <row r="6" spans="1:8" s="1" customFormat="1" ht="12.75">
      <c r="A6" s="108">
        <v>652</v>
      </c>
      <c r="B6" s="109"/>
      <c r="C6" s="110"/>
      <c r="D6" s="110">
        <v>9250</v>
      </c>
      <c r="E6" s="110"/>
      <c r="F6" s="110"/>
      <c r="G6" s="111"/>
      <c r="H6" s="112"/>
    </row>
    <row r="7" spans="1:8" s="1" customFormat="1" ht="12.75">
      <c r="A7" s="108">
        <v>653</v>
      </c>
      <c r="B7" s="109"/>
      <c r="C7" s="110"/>
      <c r="D7" s="110"/>
      <c r="E7" s="110"/>
      <c r="F7" s="110"/>
      <c r="G7" s="111"/>
      <c r="H7" s="112"/>
    </row>
    <row r="8" spans="1:8" s="1" customFormat="1" ht="12.75">
      <c r="A8" s="108">
        <v>661</v>
      </c>
      <c r="B8" s="109"/>
      <c r="C8" s="110">
        <v>24200</v>
      </c>
      <c r="D8" s="110"/>
      <c r="E8" s="110"/>
      <c r="F8" s="110"/>
      <c r="G8" s="111"/>
      <c r="H8" s="112"/>
    </row>
    <row r="9" spans="1:8" s="1" customFormat="1" ht="12.75">
      <c r="A9" s="108">
        <v>663</v>
      </c>
      <c r="B9" s="109"/>
      <c r="C9" s="110"/>
      <c r="D9" s="110"/>
      <c r="E9" s="110"/>
      <c r="F9" s="110"/>
      <c r="G9" s="111"/>
      <c r="H9" s="112"/>
    </row>
    <row r="10" spans="1:8" s="1" customFormat="1" ht="12.75">
      <c r="A10" s="108">
        <v>671</v>
      </c>
      <c r="B10" s="109">
        <v>486230</v>
      </c>
      <c r="C10" s="110"/>
      <c r="D10" s="110"/>
      <c r="E10" s="110"/>
      <c r="F10" s="110"/>
      <c r="G10" s="111"/>
      <c r="H10" s="112"/>
    </row>
    <row r="11" spans="1:8" s="1" customFormat="1" ht="12.75">
      <c r="A11" s="108">
        <v>673</v>
      </c>
      <c r="B11" s="109"/>
      <c r="C11" s="110"/>
      <c r="D11" s="110"/>
      <c r="E11" s="110"/>
      <c r="F11" s="110"/>
      <c r="G11" s="111"/>
      <c r="H11" s="112"/>
    </row>
    <row r="12" spans="1:8" s="1" customFormat="1" ht="12.75">
      <c r="A12" s="108">
        <v>922</v>
      </c>
      <c r="B12" s="109"/>
      <c r="C12" s="110"/>
      <c r="D12" s="110"/>
      <c r="E12" s="110"/>
      <c r="F12" s="110"/>
      <c r="G12" s="111"/>
      <c r="H12" s="112"/>
    </row>
    <row r="13" spans="1:8" s="1" customFormat="1" ht="12.75">
      <c r="A13" s="124"/>
      <c r="B13" s="125"/>
      <c r="C13" s="126"/>
      <c r="D13" s="126"/>
      <c r="E13" s="126"/>
      <c r="F13" s="126"/>
      <c r="G13" s="127"/>
      <c r="H13" s="128"/>
    </row>
    <row r="14" spans="1:8" s="1" customFormat="1" ht="12.75">
      <c r="A14" s="124"/>
      <c r="B14" s="125"/>
      <c r="C14" s="126"/>
      <c r="D14" s="126"/>
      <c r="E14" s="126"/>
      <c r="F14" s="126"/>
      <c r="G14" s="127"/>
      <c r="H14" s="128"/>
    </row>
    <row r="15" spans="1:8" s="1" customFormat="1" ht="13.5" thickBot="1">
      <c r="A15" s="113"/>
      <c r="B15" s="114"/>
      <c r="C15" s="115"/>
      <c r="D15" s="115"/>
      <c r="E15" s="115"/>
      <c r="F15" s="115"/>
      <c r="G15" s="116"/>
      <c r="H15" s="117"/>
    </row>
    <row r="16" spans="1:8" s="1" customFormat="1" ht="30" customHeight="1" thickBot="1">
      <c r="A16" s="11" t="s">
        <v>17</v>
      </c>
      <c r="B16" s="118">
        <f>SUM(B5:B15)</f>
        <v>486230</v>
      </c>
      <c r="C16" s="119">
        <f>SUM(C5:C15)</f>
        <v>24200</v>
      </c>
      <c r="D16" s="119">
        <f>SUM(D6:D15)</f>
        <v>9250</v>
      </c>
      <c r="E16" s="119">
        <f>SUM(E5:E15)</f>
        <v>80000</v>
      </c>
      <c r="F16" s="119">
        <f>SUM(F5:F15)</f>
        <v>0</v>
      </c>
      <c r="G16" s="119">
        <v>0</v>
      </c>
      <c r="H16" s="120">
        <v>0</v>
      </c>
    </row>
    <row r="17" spans="1:8" s="1" customFormat="1" ht="28.5" customHeight="1" thickBot="1">
      <c r="A17" s="11" t="s">
        <v>43</v>
      </c>
      <c r="B17" s="161">
        <f>B16+C16+D16+E16+F16+G16+H16</f>
        <v>599680</v>
      </c>
      <c r="C17" s="162"/>
      <c r="D17" s="162"/>
      <c r="E17" s="162"/>
      <c r="F17" s="162"/>
      <c r="G17" s="162"/>
      <c r="H17" s="163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6" t="s">
        <v>9</v>
      </c>
      <c r="B19" s="164" t="s">
        <v>52</v>
      </c>
      <c r="C19" s="165"/>
      <c r="D19" s="165"/>
      <c r="E19" s="165"/>
      <c r="F19" s="165"/>
      <c r="G19" s="165"/>
      <c r="H19" s="166"/>
    </row>
    <row r="20" spans="1:8" ht="90" thickBot="1">
      <c r="A20" s="67" t="s">
        <v>46</v>
      </c>
      <c r="B20" s="82" t="s">
        <v>10</v>
      </c>
      <c r="C20" s="83" t="s">
        <v>11</v>
      </c>
      <c r="D20" s="83" t="s">
        <v>12</v>
      </c>
      <c r="E20" s="83" t="s">
        <v>13</v>
      </c>
      <c r="F20" s="83" t="s">
        <v>14</v>
      </c>
      <c r="G20" s="83" t="s">
        <v>37</v>
      </c>
      <c r="H20" s="84" t="s">
        <v>16</v>
      </c>
    </row>
    <row r="21" spans="1:8" ht="13.5" thickBot="1">
      <c r="A21" s="101">
        <v>64</v>
      </c>
      <c r="B21" s="102"/>
      <c r="C21" s="103"/>
      <c r="D21" s="104"/>
      <c r="E21" s="105">
        <v>80000</v>
      </c>
      <c r="F21" s="105"/>
      <c r="G21" s="106"/>
      <c r="H21" s="107"/>
    </row>
    <row r="22" spans="1:8" ht="12.75">
      <c r="A22" s="101">
        <v>65</v>
      </c>
      <c r="B22" s="102"/>
      <c r="C22" s="103"/>
      <c r="D22" s="104">
        <v>9250</v>
      </c>
      <c r="E22" s="105"/>
      <c r="F22" s="105"/>
      <c r="G22" s="106"/>
      <c r="H22" s="107"/>
    </row>
    <row r="23" spans="1:8" ht="12.75">
      <c r="A23" s="108">
        <v>66</v>
      </c>
      <c r="B23" s="109"/>
      <c r="C23" s="110">
        <v>24200</v>
      </c>
      <c r="D23" s="110"/>
      <c r="E23" s="110"/>
      <c r="F23" s="110"/>
      <c r="G23" s="111"/>
      <c r="H23" s="112"/>
    </row>
    <row r="24" spans="1:8" ht="12.75">
      <c r="A24" s="108">
        <v>67</v>
      </c>
      <c r="B24" s="109">
        <v>485700</v>
      </c>
      <c r="C24" s="110"/>
      <c r="D24" s="110"/>
      <c r="E24" s="110"/>
      <c r="F24" s="110"/>
      <c r="G24" s="111"/>
      <c r="H24" s="112"/>
    </row>
    <row r="25" spans="1:8" ht="12.75">
      <c r="A25" s="108">
        <v>92</v>
      </c>
      <c r="B25" s="109"/>
      <c r="C25" s="110"/>
      <c r="D25" s="110"/>
      <c r="E25" s="110"/>
      <c r="F25" s="110"/>
      <c r="G25" s="111"/>
      <c r="H25" s="112"/>
    </row>
    <row r="26" spans="1:8" ht="12.75">
      <c r="A26" s="108"/>
      <c r="B26" s="109"/>
      <c r="C26" s="110"/>
      <c r="D26" s="110"/>
      <c r="E26" s="110"/>
      <c r="F26" s="110"/>
      <c r="G26" s="111"/>
      <c r="H26" s="112"/>
    </row>
    <row r="27" spans="1:8" ht="12.75">
      <c r="A27" s="108"/>
      <c r="B27" s="109"/>
      <c r="C27" s="110"/>
      <c r="D27" s="110"/>
      <c r="E27" s="110"/>
      <c r="F27" s="110"/>
      <c r="G27" s="111"/>
      <c r="H27" s="112"/>
    </row>
    <row r="28" spans="1:8" ht="13.5" thickBot="1">
      <c r="A28" s="113"/>
      <c r="B28" s="114"/>
      <c r="C28" s="115"/>
      <c r="D28" s="115"/>
      <c r="E28" s="115"/>
      <c r="F28" s="115"/>
      <c r="G28" s="116"/>
      <c r="H28" s="117"/>
    </row>
    <row r="29" spans="1:8" s="1" customFormat="1" ht="30" customHeight="1" thickBot="1">
      <c r="A29" s="11" t="s">
        <v>17</v>
      </c>
      <c r="B29" s="118">
        <f>SUM(B22:B28)</f>
        <v>485700</v>
      </c>
      <c r="C29" s="119">
        <f>SUM(C22:C28)</f>
        <v>24200</v>
      </c>
      <c r="D29" s="119">
        <f>SUM(D22:D28)</f>
        <v>9250</v>
      </c>
      <c r="E29" s="119">
        <f>SUM(E21:E28)</f>
        <v>80000</v>
      </c>
      <c r="F29" s="119">
        <f>+F22</f>
        <v>0</v>
      </c>
      <c r="G29" s="119">
        <v>0</v>
      </c>
      <c r="H29" s="120">
        <v>0</v>
      </c>
    </row>
    <row r="30" spans="1:8" s="1" customFormat="1" ht="28.5" customHeight="1" thickBot="1">
      <c r="A30" s="11" t="s">
        <v>55</v>
      </c>
      <c r="B30" s="161">
        <f>B29+C29+D29+E29+F29+G29+H29</f>
        <v>599150</v>
      </c>
      <c r="C30" s="162"/>
      <c r="D30" s="162"/>
      <c r="E30" s="162"/>
      <c r="F30" s="162"/>
      <c r="G30" s="162"/>
      <c r="H30" s="163"/>
    </row>
    <row r="31" spans="4:5" ht="13.5" thickBot="1">
      <c r="D31" s="14"/>
      <c r="E31" s="15"/>
    </row>
    <row r="32" spans="1:8" ht="26.25" customHeight="1" thickBot="1">
      <c r="A32" s="66" t="s">
        <v>9</v>
      </c>
      <c r="B32" s="164" t="s">
        <v>53</v>
      </c>
      <c r="C32" s="165"/>
      <c r="D32" s="165"/>
      <c r="E32" s="165"/>
      <c r="F32" s="165"/>
      <c r="G32" s="165"/>
      <c r="H32" s="166"/>
    </row>
    <row r="33" spans="1:8" ht="90" thickBot="1">
      <c r="A33" s="67" t="s">
        <v>46</v>
      </c>
      <c r="B33" s="82" t="s">
        <v>10</v>
      </c>
      <c r="C33" s="83" t="s">
        <v>11</v>
      </c>
      <c r="D33" s="83" t="s">
        <v>12</v>
      </c>
      <c r="E33" s="83" t="s">
        <v>13</v>
      </c>
      <c r="F33" s="83" t="s">
        <v>14</v>
      </c>
      <c r="G33" s="83" t="s">
        <v>37</v>
      </c>
      <c r="H33" s="84" t="s">
        <v>16</v>
      </c>
    </row>
    <row r="34" spans="1:8" ht="12.75">
      <c r="A34" s="101">
        <v>64</v>
      </c>
      <c r="B34" s="102"/>
      <c r="C34" s="103"/>
      <c r="D34" s="104"/>
      <c r="E34" s="105">
        <v>80000</v>
      </c>
      <c r="F34" s="105"/>
      <c r="G34" s="106"/>
      <c r="H34" s="107"/>
    </row>
    <row r="35" spans="1:8" ht="12.75">
      <c r="A35" s="108">
        <v>65</v>
      </c>
      <c r="B35" s="109"/>
      <c r="C35" s="110"/>
      <c r="D35" s="110">
        <v>9250</v>
      </c>
      <c r="E35" s="110"/>
      <c r="F35" s="110"/>
      <c r="G35" s="111"/>
      <c r="H35" s="112"/>
    </row>
    <row r="36" spans="1:8" ht="12.75">
      <c r="A36" s="108">
        <v>66</v>
      </c>
      <c r="B36" s="109"/>
      <c r="C36" s="110">
        <v>24200</v>
      </c>
      <c r="D36" s="110"/>
      <c r="E36" s="110"/>
      <c r="F36" s="110"/>
      <c r="G36" s="111"/>
      <c r="H36" s="112"/>
    </row>
    <row r="37" spans="1:8" ht="12.75">
      <c r="A37" s="108">
        <v>67</v>
      </c>
      <c r="B37" s="109">
        <v>485700</v>
      </c>
      <c r="C37" s="110"/>
      <c r="D37" s="110"/>
      <c r="E37" s="110"/>
      <c r="F37" s="110"/>
      <c r="G37" s="111"/>
      <c r="H37" s="112"/>
    </row>
    <row r="38" spans="1:8" ht="12.75">
      <c r="A38" s="108">
        <v>92</v>
      </c>
      <c r="B38" s="109"/>
      <c r="C38" s="110"/>
      <c r="D38" s="110"/>
      <c r="E38" s="110"/>
      <c r="F38" s="110"/>
      <c r="G38" s="111"/>
      <c r="H38" s="112"/>
    </row>
    <row r="39" spans="1:8" ht="13.5" customHeight="1">
      <c r="A39" s="108"/>
      <c r="B39" s="109"/>
      <c r="C39" s="110"/>
      <c r="D39" s="110"/>
      <c r="E39" s="110"/>
      <c r="F39" s="110"/>
      <c r="G39" s="111"/>
      <c r="H39" s="112"/>
    </row>
    <row r="40" spans="1:8" ht="13.5" customHeight="1">
      <c r="A40" s="108"/>
      <c r="B40" s="109"/>
      <c r="C40" s="110"/>
      <c r="D40" s="110"/>
      <c r="E40" s="110"/>
      <c r="F40" s="110"/>
      <c r="G40" s="111"/>
      <c r="H40" s="112"/>
    </row>
    <row r="41" spans="1:8" ht="13.5" customHeight="1" thickBot="1">
      <c r="A41" s="113"/>
      <c r="B41" s="114"/>
      <c r="C41" s="115"/>
      <c r="D41" s="115"/>
      <c r="E41" s="115"/>
      <c r="F41" s="115"/>
      <c r="G41" s="116"/>
      <c r="H41" s="117"/>
    </row>
    <row r="42" spans="1:8" s="1" customFormat="1" ht="30" customHeight="1" thickBot="1">
      <c r="A42" s="11" t="s">
        <v>17</v>
      </c>
      <c r="B42" s="118">
        <f>SUM(B34:B41)</f>
        <v>485700</v>
      </c>
      <c r="C42" s="119">
        <f>SUM(C34:C41)</f>
        <v>24200</v>
      </c>
      <c r="D42" s="119">
        <f>SUM(D34:D41)</f>
        <v>9250</v>
      </c>
      <c r="E42" s="119">
        <f>SUM(E34:E41)</f>
        <v>80000</v>
      </c>
      <c r="F42" s="119">
        <f>+F35</f>
        <v>0</v>
      </c>
      <c r="G42" s="119">
        <v>0</v>
      </c>
      <c r="H42" s="120">
        <v>0</v>
      </c>
    </row>
    <row r="43" spans="1:8" s="1" customFormat="1" ht="28.5" customHeight="1" thickBot="1">
      <c r="A43" s="11" t="s">
        <v>54</v>
      </c>
      <c r="B43" s="161">
        <f>B42+C42+D42+E42+F42+G42+H42</f>
        <v>599150</v>
      </c>
      <c r="C43" s="162"/>
      <c r="D43" s="162"/>
      <c r="E43" s="162"/>
      <c r="F43" s="162"/>
      <c r="G43" s="162"/>
      <c r="H43" s="163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135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7"/>
      <c r="B155" s="168"/>
      <c r="C155" s="168"/>
      <c r="D155" s="168"/>
      <c r="E155" s="168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8"/>
  <sheetViews>
    <sheetView zoomScale="85" zoomScaleNormal="85" workbookViewId="0" topLeftCell="A1">
      <selection activeCell="A1" sqref="A1:J1"/>
    </sheetView>
  </sheetViews>
  <sheetFormatPr defaultColWidth="11.421875" defaultRowHeight="12.75"/>
  <cols>
    <col min="1" max="1" width="12.57421875" style="62" customWidth="1"/>
    <col min="2" max="2" width="41.8515625" style="63" customWidth="1"/>
    <col min="3" max="3" width="20.28125" style="2" customWidth="1"/>
    <col min="4" max="8" width="13.7109375" style="2" customWidth="1"/>
    <col min="9" max="9" width="17.57421875" style="2" customWidth="1"/>
    <col min="10" max="10" width="11.8515625" style="2" customWidth="1"/>
    <col min="11" max="16384" width="11.421875" style="3" customWidth="1"/>
  </cols>
  <sheetData>
    <row r="1" spans="1:10" ht="18" customHeight="1">
      <c r="A1" s="169" t="s">
        <v>18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2.75" customHeight="1">
      <c r="A2" s="81"/>
      <c r="B2" s="86"/>
      <c r="C2" s="86"/>
      <c r="D2" s="86"/>
      <c r="E2" s="86"/>
      <c r="F2" s="86"/>
      <c r="G2" s="86"/>
      <c r="H2" s="86"/>
      <c r="I2" s="86"/>
      <c r="J2" s="86"/>
    </row>
    <row r="3" spans="1:10" s="5" customFormat="1" ht="52.5" customHeight="1">
      <c r="A3" s="4" t="s">
        <v>19</v>
      </c>
      <c r="B3" s="85" t="s">
        <v>20</v>
      </c>
      <c r="C3" s="4" t="s">
        <v>44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134" t="s">
        <v>15</v>
      </c>
      <c r="J3" s="4" t="s">
        <v>16</v>
      </c>
    </row>
    <row r="4" spans="1:10" ht="12.75">
      <c r="A4" s="98"/>
      <c r="B4" s="88"/>
      <c r="C4" s="89"/>
      <c r="D4" s="89"/>
      <c r="E4" s="89"/>
      <c r="F4" s="89"/>
      <c r="G4" s="89"/>
      <c r="H4" s="89"/>
      <c r="I4" s="89"/>
      <c r="J4" s="89"/>
    </row>
    <row r="5" spans="1:10" s="5" customFormat="1" ht="12.75">
      <c r="A5" s="99"/>
      <c r="B5" s="90" t="s">
        <v>56</v>
      </c>
      <c r="C5" s="132">
        <f>SUM(C8+C27+C36+C44)</f>
        <v>599480</v>
      </c>
      <c r="D5" s="132">
        <f>SUM(D8+D27+D36+D44)</f>
        <v>486230</v>
      </c>
      <c r="E5" s="132">
        <f>SUM(E8+E27+E36+E44)</f>
        <v>24000</v>
      </c>
      <c r="F5" s="132">
        <f>SUM(F8+F27+F36+F44)</f>
        <v>9250</v>
      </c>
      <c r="G5" s="132">
        <f>SUM(G8+G27+G36+G44)</f>
        <v>80000</v>
      </c>
      <c r="H5" s="100"/>
      <c r="I5" s="100"/>
      <c r="J5" s="100"/>
    </row>
    <row r="6" spans="1:10" ht="12.75" customHeight="1">
      <c r="A6" s="97"/>
      <c r="B6" s="92"/>
      <c r="C6" s="93"/>
      <c r="D6" s="93"/>
      <c r="E6" s="93"/>
      <c r="F6" s="93"/>
      <c r="G6" s="93"/>
      <c r="H6" s="93"/>
      <c r="I6" s="93"/>
      <c r="J6" s="93"/>
    </row>
    <row r="7" spans="1:10" s="5" customFormat="1" ht="12.75">
      <c r="A7" s="94" t="s">
        <v>57</v>
      </c>
      <c r="B7" s="95" t="s">
        <v>47</v>
      </c>
      <c r="C7" s="96"/>
      <c r="D7" s="96"/>
      <c r="E7" s="96"/>
      <c r="F7" s="96"/>
      <c r="G7" s="96"/>
      <c r="H7" s="96"/>
      <c r="I7" s="96"/>
      <c r="J7" s="96"/>
    </row>
    <row r="8" spans="1:10" s="5" customFormat="1" ht="12.75" customHeight="1">
      <c r="A8" s="94" t="s">
        <v>58</v>
      </c>
      <c r="B8" s="95" t="s">
        <v>48</v>
      </c>
      <c r="C8" s="130">
        <f>SUM(C9+C22)</f>
        <v>471980</v>
      </c>
      <c r="D8" s="130">
        <f>SUM(D9+D22)</f>
        <v>458230</v>
      </c>
      <c r="E8" s="130">
        <f>SUM(E9+E22)</f>
        <v>4500</v>
      </c>
      <c r="F8" s="130">
        <f>SUM(F9+F22)</f>
        <v>9250</v>
      </c>
      <c r="G8" s="130">
        <f>SUM(G9+G22)</f>
        <v>0</v>
      </c>
      <c r="H8" s="96"/>
      <c r="I8" s="96"/>
      <c r="J8" s="96"/>
    </row>
    <row r="9" spans="1:10" s="5" customFormat="1" ht="12.75">
      <c r="A9" s="97">
        <v>3</v>
      </c>
      <c r="B9" s="95" t="s">
        <v>45</v>
      </c>
      <c r="C9" s="130">
        <f>SUM(C10+C14+C19)</f>
        <v>469980</v>
      </c>
      <c r="D9" s="130">
        <f>SUM(D10+D14+D19)</f>
        <v>456230</v>
      </c>
      <c r="E9" s="130">
        <f>SUM(E10+E14+E19)</f>
        <v>4500</v>
      </c>
      <c r="F9" s="130">
        <f>SUM(F10+F14+F19)</f>
        <v>9250</v>
      </c>
      <c r="G9" s="130">
        <f>SUM(G10+G14+G19)</f>
        <v>0</v>
      </c>
      <c r="H9" s="96"/>
      <c r="I9" s="96"/>
      <c r="J9" s="96"/>
    </row>
    <row r="10" spans="1:10" s="5" customFormat="1" ht="12.75">
      <c r="A10" s="97">
        <v>31</v>
      </c>
      <c r="B10" s="95" t="s">
        <v>22</v>
      </c>
      <c r="C10" s="130">
        <f>SUM(D10:J10)</f>
        <v>379000</v>
      </c>
      <c r="D10" s="130">
        <f>SUM(D11:D13)</f>
        <v>379000</v>
      </c>
      <c r="E10" s="130">
        <f>SUM(E11:E13)</f>
        <v>0</v>
      </c>
      <c r="F10" s="130">
        <f>SUM(F11:F13)</f>
        <v>0</v>
      </c>
      <c r="G10" s="96"/>
      <c r="H10" s="96"/>
      <c r="I10" s="96"/>
      <c r="J10" s="96"/>
    </row>
    <row r="11" spans="1:10" ht="12.75">
      <c r="A11" s="91">
        <v>311</v>
      </c>
      <c r="B11" s="92" t="s">
        <v>23</v>
      </c>
      <c r="C11" s="93"/>
      <c r="D11" s="129">
        <v>316000</v>
      </c>
      <c r="E11" s="93"/>
      <c r="F11" s="93"/>
      <c r="G11" s="93"/>
      <c r="H11" s="93"/>
      <c r="I11" s="93"/>
      <c r="J11" s="93"/>
    </row>
    <row r="12" spans="1:10" ht="12.75">
      <c r="A12" s="91">
        <v>312</v>
      </c>
      <c r="B12" s="92" t="s">
        <v>24</v>
      </c>
      <c r="C12" s="93"/>
      <c r="D12" s="129">
        <v>11000</v>
      </c>
      <c r="E12" s="93"/>
      <c r="F12" s="93"/>
      <c r="G12" s="93"/>
      <c r="H12" s="93"/>
      <c r="I12" s="93"/>
      <c r="J12" s="93"/>
    </row>
    <row r="13" spans="1:10" ht="12.75">
      <c r="A13" s="91">
        <v>313</v>
      </c>
      <c r="B13" s="92" t="s">
        <v>25</v>
      </c>
      <c r="C13" s="93"/>
      <c r="D13" s="129">
        <v>52000</v>
      </c>
      <c r="E13" s="93"/>
      <c r="F13" s="93"/>
      <c r="G13" s="93"/>
      <c r="H13" s="93"/>
      <c r="I13" s="93"/>
      <c r="J13" s="93"/>
    </row>
    <row r="14" spans="1:10" s="5" customFormat="1" ht="12.75">
      <c r="A14" s="97">
        <v>32</v>
      </c>
      <c r="B14" s="95" t="s">
        <v>26</v>
      </c>
      <c r="C14" s="130">
        <f>SUM(D14:J14)</f>
        <v>89280</v>
      </c>
      <c r="D14" s="130">
        <f>SUM(D15:D18)</f>
        <v>75530</v>
      </c>
      <c r="E14" s="130">
        <f>SUM(E15:E18)</f>
        <v>4500</v>
      </c>
      <c r="F14" s="130">
        <f>SUM(F15:F18)</f>
        <v>9250</v>
      </c>
      <c r="G14" s="96"/>
      <c r="H14" s="96"/>
      <c r="I14" s="96"/>
      <c r="J14" s="96"/>
    </row>
    <row r="15" spans="1:10" ht="12.75">
      <c r="A15" s="91">
        <v>321</v>
      </c>
      <c r="B15" s="92" t="s">
        <v>27</v>
      </c>
      <c r="C15" s="93"/>
      <c r="D15" s="129">
        <v>1000</v>
      </c>
      <c r="E15" s="129">
        <v>1000</v>
      </c>
      <c r="F15" s="93"/>
      <c r="G15" s="93"/>
      <c r="H15" s="93"/>
      <c r="I15" s="93"/>
      <c r="J15" s="93"/>
    </row>
    <row r="16" spans="1:10" ht="12.75">
      <c r="A16" s="91">
        <v>322</v>
      </c>
      <c r="B16" s="92" t="s">
        <v>28</v>
      </c>
      <c r="C16" s="93"/>
      <c r="D16" s="129">
        <v>38430</v>
      </c>
      <c r="E16" s="129">
        <v>2000</v>
      </c>
      <c r="F16" s="129">
        <v>9000</v>
      </c>
      <c r="G16" s="93"/>
      <c r="H16" s="93"/>
      <c r="I16" s="93"/>
      <c r="J16" s="93"/>
    </row>
    <row r="17" spans="1:10" ht="12.75">
      <c r="A17" s="91">
        <v>323</v>
      </c>
      <c r="B17" s="92" t="s">
        <v>29</v>
      </c>
      <c r="C17" s="93"/>
      <c r="D17" s="129">
        <v>29300</v>
      </c>
      <c r="E17" s="129">
        <v>1000</v>
      </c>
      <c r="F17" s="131">
        <v>250</v>
      </c>
      <c r="G17" s="93"/>
      <c r="H17" s="93"/>
      <c r="I17" s="93"/>
      <c r="J17" s="93"/>
    </row>
    <row r="18" spans="1:10" ht="12.75">
      <c r="A18" s="91">
        <v>329</v>
      </c>
      <c r="B18" s="92" t="s">
        <v>59</v>
      </c>
      <c r="C18" s="93"/>
      <c r="D18" s="129">
        <v>6800</v>
      </c>
      <c r="E18" s="93">
        <v>500</v>
      </c>
      <c r="F18" s="93"/>
      <c r="G18" s="93"/>
      <c r="H18" s="93"/>
      <c r="I18" s="93"/>
      <c r="J18" s="93"/>
    </row>
    <row r="19" spans="1:10" s="5" customFormat="1" ht="12.75">
      <c r="A19" s="97">
        <v>34</v>
      </c>
      <c r="B19" s="95" t="s">
        <v>30</v>
      </c>
      <c r="C19" s="130">
        <f>SUM(D19:J19)</f>
        <v>1700</v>
      </c>
      <c r="D19" s="130">
        <f>SUM(D20)</f>
        <v>1700</v>
      </c>
      <c r="E19" s="130">
        <f>SUM(E20)</f>
        <v>0</v>
      </c>
      <c r="F19" s="130">
        <f>SUM(F20)</f>
        <v>0</v>
      </c>
      <c r="G19" s="96"/>
      <c r="H19" s="96"/>
      <c r="I19" s="96"/>
      <c r="J19" s="96"/>
    </row>
    <row r="20" spans="1:10" ht="12.75">
      <c r="A20" s="91">
        <v>343</v>
      </c>
      <c r="B20" s="92" t="s">
        <v>31</v>
      </c>
      <c r="C20" s="93"/>
      <c r="D20" s="129">
        <v>1700</v>
      </c>
      <c r="E20" s="93"/>
      <c r="F20" s="93"/>
      <c r="G20" s="93"/>
      <c r="H20" s="93"/>
      <c r="I20" s="93"/>
      <c r="J20" s="93"/>
    </row>
    <row r="21" spans="1:10" ht="12.75">
      <c r="A21" s="91"/>
      <c r="B21" s="92"/>
      <c r="C21" s="93"/>
      <c r="D21" s="93"/>
      <c r="E21" s="93"/>
      <c r="F21" s="93"/>
      <c r="G21" s="93"/>
      <c r="H21" s="93"/>
      <c r="I21" s="93"/>
      <c r="J21" s="93"/>
    </row>
    <row r="22" spans="1:10" s="5" customFormat="1" ht="21.75" customHeight="1">
      <c r="A22" s="97">
        <v>4</v>
      </c>
      <c r="B22" s="95" t="s">
        <v>32</v>
      </c>
      <c r="C22" s="130">
        <f>SUM(C23)</f>
        <v>2000</v>
      </c>
      <c r="D22" s="130">
        <f>SUM(D23)</f>
        <v>2000</v>
      </c>
      <c r="E22" s="96"/>
      <c r="F22" s="96"/>
      <c r="G22" s="96"/>
      <c r="H22" s="96"/>
      <c r="I22" s="96"/>
      <c r="J22" s="96"/>
    </row>
    <row r="23" spans="1:10" ht="15" customHeight="1">
      <c r="A23" s="97">
        <v>42</v>
      </c>
      <c r="B23" s="95" t="s">
        <v>66</v>
      </c>
      <c r="C23" s="130">
        <f>SUM(D23)</f>
        <v>2000</v>
      </c>
      <c r="D23" s="130">
        <f>SUM(D24)</f>
        <v>2000</v>
      </c>
      <c r="E23" s="93"/>
      <c r="F23" s="93"/>
      <c r="G23" s="93"/>
      <c r="H23" s="93"/>
      <c r="I23" s="93"/>
      <c r="J23" s="93"/>
    </row>
    <row r="24" spans="1:10" ht="12.75">
      <c r="A24" s="91">
        <v>422</v>
      </c>
      <c r="B24" s="92" t="s">
        <v>60</v>
      </c>
      <c r="C24" s="93"/>
      <c r="D24" s="129">
        <v>2000</v>
      </c>
      <c r="E24" s="93"/>
      <c r="F24" s="93"/>
      <c r="G24" s="93"/>
      <c r="H24" s="93"/>
      <c r="I24" s="93"/>
      <c r="J24" s="93"/>
    </row>
    <row r="25" spans="1:10" s="5" customFormat="1" ht="11.25" customHeight="1">
      <c r="A25" s="97"/>
      <c r="B25" s="95"/>
      <c r="C25" s="96"/>
      <c r="D25" s="96"/>
      <c r="E25" s="96"/>
      <c r="F25" s="96"/>
      <c r="G25" s="96"/>
      <c r="H25" s="96"/>
      <c r="I25" s="96"/>
      <c r="J25" s="96"/>
    </row>
    <row r="26" spans="1:10" s="5" customFormat="1" ht="12.75">
      <c r="A26" s="94" t="s">
        <v>57</v>
      </c>
      <c r="B26" s="95" t="s">
        <v>47</v>
      </c>
      <c r="C26" s="96"/>
      <c r="D26" s="96"/>
      <c r="E26" s="96"/>
      <c r="F26" s="96"/>
      <c r="G26" s="96"/>
      <c r="H26" s="96"/>
      <c r="I26" s="96"/>
      <c r="J26" s="96"/>
    </row>
    <row r="27" spans="1:10" s="5" customFormat="1" ht="12.75" customHeight="1">
      <c r="A27" s="94" t="s">
        <v>61</v>
      </c>
      <c r="B27" s="95" t="s">
        <v>48</v>
      </c>
      <c r="C27" s="130">
        <f aca="true" t="shared" si="0" ref="C27:G28">SUM(C28)</f>
        <v>10500</v>
      </c>
      <c r="D27" s="130">
        <f t="shared" si="0"/>
        <v>3000</v>
      </c>
      <c r="E27" s="130">
        <f t="shared" si="0"/>
        <v>500</v>
      </c>
      <c r="F27" s="130">
        <f t="shared" si="0"/>
        <v>0</v>
      </c>
      <c r="G27" s="130">
        <f t="shared" si="0"/>
        <v>7000</v>
      </c>
      <c r="H27" s="96"/>
      <c r="I27" s="96"/>
      <c r="J27" s="96"/>
    </row>
    <row r="28" spans="1:10" s="5" customFormat="1" ht="12.75">
      <c r="A28" s="97">
        <v>3</v>
      </c>
      <c r="B28" s="95" t="s">
        <v>45</v>
      </c>
      <c r="C28" s="130">
        <f t="shared" si="0"/>
        <v>10500</v>
      </c>
      <c r="D28" s="130">
        <f t="shared" si="0"/>
        <v>3000</v>
      </c>
      <c r="E28" s="130">
        <f t="shared" si="0"/>
        <v>500</v>
      </c>
      <c r="F28" s="130">
        <f t="shared" si="0"/>
        <v>0</v>
      </c>
      <c r="G28" s="130">
        <f t="shared" si="0"/>
        <v>7000</v>
      </c>
      <c r="H28" s="96"/>
      <c r="I28" s="96"/>
      <c r="J28" s="96"/>
    </row>
    <row r="29" spans="1:10" s="5" customFormat="1" ht="12.75">
      <c r="A29" s="97">
        <v>32</v>
      </c>
      <c r="B29" s="95" t="s">
        <v>26</v>
      </c>
      <c r="C29" s="130">
        <f>SUM(D29:J29)</f>
        <v>10500</v>
      </c>
      <c r="D29" s="130">
        <f>SUM(D30:D33)</f>
        <v>3000</v>
      </c>
      <c r="E29" s="130">
        <f>SUM(E30:E33)</f>
        <v>500</v>
      </c>
      <c r="F29" s="130">
        <f>SUM(F30:F33)</f>
        <v>0</v>
      </c>
      <c r="G29" s="130">
        <f>SUM(G30:G33)</f>
        <v>7000</v>
      </c>
      <c r="H29" s="96"/>
      <c r="I29" s="96"/>
      <c r="J29" s="96"/>
    </row>
    <row r="30" spans="1:10" ht="12.75">
      <c r="A30" s="91">
        <v>321</v>
      </c>
      <c r="B30" s="92" t="s">
        <v>27</v>
      </c>
      <c r="C30" s="93"/>
      <c r="D30" s="129">
        <v>0</v>
      </c>
      <c r="E30" s="129">
        <v>0</v>
      </c>
      <c r="F30" s="93"/>
      <c r="G30" s="131">
        <v>800</v>
      </c>
      <c r="H30" s="93"/>
      <c r="I30" s="93"/>
      <c r="J30" s="93"/>
    </row>
    <row r="31" spans="1:10" ht="12.75">
      <c r="A31" s="91">
        <v>322</v>
      </c>
      <c r="B31" s="92" t="s">
        <v>28</v>
      </c>
      <c r="C31" s="93"/>
      <c r="D31" s="129">
        <v>2000</v>
      </c>
      <c r="E31" s="129">
        <v>0</v>
      </c>
      <c r="F31" s="129">
        <v>0</v>
      </c>
      <c r="G31" s="131">
        <v>2500</v>
      </c>
      <c r="H31" s="93"/>
      <c r="I31" s="93"/>
      <c r="J31" s="93"/>
    </row>
    <row r="32" spans="1:10" ht="12.75">
      <c r="A32" s="91">
        <v>323</v>
      </c>
      <c r="B32" s="92" t="s">
        <v>29</v>
      </c>
      <c r="C32" s="93"/>
      <c r="D32" s="129">
        <v>1000</v>
      </c>
      <c r="E32" s="129">
        <v>500</v>
      </c>
      <c r="F32" s="131">
        <v>0</v>
      </c>
      <c r="G32" s="131">
        <v>700</v>
      </c>
      <c r="H32" s="93"/>
      <c r="I32" s="93"/>
      <c r="J32" s="93"/>
    </row>
    <row r="33" spans="1:10" ht="12.75">
      <c r="A33" s="91">
        <v>329</v>
      </c>
      <c r="B33" s="92" t="s">
        <v>59</v>
      </c>
      <c r="C33" s="93"/>
      <c r="D33" s="129">
        <v>0</v>
      </c>
      <c r="E33" s="93">
        <v>0</v>
      </c>
      <c r="F33" s="93"/>
      <c r="G33" s="131">
        <v>3000</v>
      </c>
      <c r="H33" s="93"/>
      <c r="I33" s="93"/>
      <c r="J33" s="93"/>
    </row>
    <row r="34" spans="1:10" s="5" customFormat="1" ht="12.75" customHeight="1">
      <c r="A34" s="97"/>
      <c r="B34" s="95"/>
      <c r="C34" s="96"/>
      <c r="D34" s="96"/>
      <c r="E34" s="96"/>
      <c r="F34" s="96"/>
      <c r="G34" s="96"/>
      <c r="H34" s="96"/>
      <c r="I34" s="96"/>
      <c r="J34" s="96"/>
    </row>
    <row r="35" spans="1:10" s="5" customFormat="1" ht="12.75">
      <c r="A35" s="94" t="s">
        <v>57</v>
      </c>
      <c r="B35" s="95" t="s">
        <v>47</v>
      </c>
      <c r="C35" s="96"/>
      <c r="D35" s="96"/>
      <c r="E35" s="96"/>
      <c r="F35" s="96"/>
      <c r="G35" s="96"/>
      <c r="H35" s="96"/>
      <c r="I35" s="96"/>
      <c r="J35" s="96"/>
    </row>
    <row r="36" spans="1:10" s="5" customFormat="1" ht="12.75" customHeight="1">
      <c r="A36" s="94" t="s">
        <v>62</v>
      </c>
      <c r="B36" s="95" t="s">
        <v>48</v>
      </c>
      <c r="C36" s="130">
        <f aca="true" t="shared" si="1" ref="C36:G37">SUM(C37)</f>
        <v>11000</v>
      </c>
      <c r="D36" s="130">
        <f t="shared" si="1"/>
        <v>0</v>
      </c>
      <c r="E36" s="130">
        <f t="shared" si="1"/>
        <v>4000</v>
      </c>
      <c r="F36" s="130">
        <f t="shared" si="1"/>
        <v>0</v>
      </c>
      <c r="G36" s="130">
        <f t="shared" si="1"/>
        <v>7000</v>
      </c>
      <c r="H36" s="96"/>
      <c r="I36" s="96"/>
      <c r="J36" s="96"/>
    </row>
    <row r="37" spans="1:10" s="5" customFormat="1" ht="12.75">
      <c r="A37" s="97">
        <v>3</v>
      </c>
      <c r="B37" s="95" t="s">
        <v>45</v>
      </c>
      <c r="C37" s="130">
        <f t="shared" si="1"/>
        <v>11000</v>
      </c>
      <c r="D37" s="130">
        <f t="shared" si="1"/>
        <v>0</v>
      </c>
      <c r="E37" s="130">
        <f t="shared" si="1"/>
        <v>4000</v>
      </c>
      <c r="F37" s="130">
        <f t="shared" si="1"/>
        <v>0</v>
      </c>
      <c r="G37" s="130">
        <f t="shared" si="1"/>
        <v>7000</v>
      </c>
      <c r="H37" s="96"/>
      <c r="I37" s="96"/>
      <c r="J37" s="96"/>
    </row>
    <row r="38" spans="1:10" s="5" customFormat="1" ht="12.75">
      <c r="A38" s="97">
        <v>32</v>
      </c>
      <c r="B38" s="95" t="s">
        <v>26</v>
      </c>
      <c r="C38" s="130">
        <f>SUM(D38:J38)</f>
        <v>11000</v>
      </c>
      <c r="D38" s="130">
        <f>SUM(D39:D41)</f>
        <v>0</v>
      </c>
      <c r="E38" s="130">
        <f>SUM(E39:E41)</f>
        <v>4000</v>
      </c>
      <c r="F38" s="130">
        <f>SUM(F39:F41)</f>
        <v>0</v>
      </c>
      <c r="G38" s="130">
        <f>SUM(G39:G41)</f>
        <v>7000</v>
      </c>
      <c r="H38" s="96"/>
      <c r="I38" s="96"/>
      <c r="J38" s="96"/>
    </row>
    <row r="39" spans="1:10" ht="12.75">
      <c r="A39" s="91">
        <v>321</v>
      </c>
      <c r="B39" s="92" t="s">
        <v>27</v>
      </c>
      <c r="C39" s="93"/>
      <c r="D39" s="129">
        <v>0</v>
      </c>
      <c r="E39" s="129">
        <v>0</v>
      </c>
      <c r="F39" s="93"/>
      <c r="G39" s="93"/>
      <c r="H39" s="93"/>
      <c r="I39" s="93"/>
      <c r="J39" s="93"/>
    </row>
    <row r="40" spans="1:10" ht="12.75">
      <c r="A40" s="91">
        <v>322</v>
      </c>
      <c r="B40" s="92" t="s">
        <v>28</v>
      </c>
      <c r="C40" s="93"/>
      <c r="D40" s="129">
        <v>0</v>
      </c>
      <c r="E40" s="129">
        <v>0</v>
      </c>
      <c r="F40" s="129">
        <v>0</v>
      </c>
      <c r="G40" s="129">
        <v>3500</v>
      </c>
      <c r="H40" s="93"/>
      <c r="I40" s="93"/>
      <c r="J40" s="93"/>
    </row>
    <row r="41" spans="1:10" ht="12.75">
      <c r="A41" s="91">
        <v>323</v>
      </c>
      <c r="B41" s="92" t="s">
        <v>29</v>
      </c>
      <c r="C41" s="93"/>
      <c r="D41" s="129">
        <v>0</v>
      </c>
      <c r="E41" s="129">
        <v>4000</v>
      </c>
      <c r="F41" s="131">
        <v>0</v>
      </c>
      <c r="G41" s="129">
        <v>3500</v>
      </c>
      <c r="H41" s="93"/>
      <c r="I41" s="93"/>
      <c r="J41" s="93"/>
    </row>
    <row r="42" spans="1:10" ht="12.75">
      <c r="A42" s="91"/>
      <c r="B42" s="92"/>
      <c r="C42" s="93"/>
      <c r="D42" s="129"/>
      <c r="E42" s="93"/>
      <c r="F42" s="93"/>
      <c r="G42" s="93"/>
      <c r="H42" s="93"/>
      <c r="I42" s="93"/>
      <c r="J42" s="93"/>
    </row>
    <row r="43" spans="1:10" s="5" customFormat="1" ht="12.75">
      <c r="A43" s="94" t="s">
        <v>57</v>
      </c>
      <c r="B43" s="95" t="s">
        <v>47</v>
      </c>
      <c r="C43" s="96"/>
      <c r="D43" s="96"/>
      <c r="E43" s="96"/>
      <c r="F43" s="96"/>
      <c r="G43" s="96"/>
      <c r="H43" s="96"/>
      <c r="I43" s="96"/>
      <c r="J43" s="96"/>
    </row>
    <row r="44" spans="1:10" s="5" customFormat="1" ht="12.75" customHeight="1">
      <c r="A44" s="94" t="s">
        <v>63</v>
      </c>
      <c r="B44" s="95" t="s">
        <v>48</v>
      </c>
      <c r="C44" s="130">
        <f aca="true" t="shared" si="2" ref="C44:G45">SUM(C45)</f>
        <v>106000</v>
      </c>
      <c r="D44" s="130">
        <f t="shared" si="2"/>
        <v>25000</v>
      </c>
      <c r="E44" s="130">
        <f t="shared" si="2"/>
        <v>15000</v>
      </c>
      <c r="F44" s="130">
        <f t="shared" si="2"/>
        <v>0</v>
      </c>
      <c r="G44" s="130">
        <f t="shared" si="2"/>
        <v>66000</v>
      </c>
      <c r="H44" s="96"/>
      <c r="I44" s="96"/>
      <c r="J44" s="96"/>
    </row>
    <row r="45" spans="1:10" s="5" customFormat="1" ht="21" customHeight="1">
      <c r="A45" s="97">
        <v>4</v>
      </c>
      <c r="B45" s="95" t="s">
        <v>32</v>
      </c>
      <c r="C45" s="130">
        <f t="shared" si="2"/>
        <v>106000</v>
      </c>
      <c r="D45" s="130">
        <f t="shared" si="2"/>
        <v>25000</v>
      </c>
      <c r="E45" s="130">
        <f t="shared" si="2"/>
        <v>15000</v>
      </c>
      <c r="F45" s="130">
        <f t="shared" si="2"/>
        <v>0</v>
      </c>
      <c r="G45" s="130">
        <f t="shared" si="2"/>
        <v>66000</v>
      </c>
      <c r="H45" s="96"/>
      <c r="I45" s="96"/>
      <c r="J45" s="96"/>
    </row>
    <row r="46" spans="1:10" ht="12.75">
      <c r="A46" s="97">
        <v>42</v>
      </c>
      <c r="B46" s="95" t="s">
        <v>67</v>
      </c>
      <c r="C46" s="130">
        <f>SUM(D46:J46)</f>
        <v>106000</v>
      </c>
      <c r="D46" s="130">
        <f>SUM(D47)</f>
        <v>25000</v>
      </c>
      <c r="E46" s="130">
        <f>SUM(E47)</f>
        <v>15000</v>
      </c>
      <c r="F46" s="130">
        <f>SUM(F47)</f>
        <v>0</v>
      </c>
      <c r="G46" s="130">
        <f>SUM(G47)</f>
        <v>66000</v>
      </c>
      <c r="H46" s="93"/>
      <c r="I46" s="93"/>
      <c r="J46" s="93"/>
    </row>
    <row r="47" spans="1:10" ht="12.75">
      <c r="A47" s="91">
        <v>422</v>
      </c>
      <c r="B47" s="92" t="s">
        <v>60</v>
      </c>
      <c r="C47" s="93"/>
      <c r="D47" s="129">
        <v>25000</v>
      </c>
      <c r="E47" s="129">
        <v>15000</v>
      </c>
      <c r="F47" s="93">
        <v>0</v>
      </c>
      <c r="G47" s="129">
        <v>66000</v>
      </c>
      <c r="H47" s="93"/>
      <c r="I47" s="93"/>
      <c r="J47" s="93"/>
    </row>
    <row r="48" spans="1:10" s="5" customFormat="1" ht="12.75">
      <c r="A48" s="91"/>
      <c r="B48" s="92"/>
      <c r="C48" s="96"/>
      <c r="D48" s="96"/>
      <c r="E48" s="96"/>
      <c r="F48" s="96"/>
      <c r="G48" s="96"/>
      <c r="H48" s="96"/>
      <c r="I48" s="96"/>
      <c r="J48" s="96"/>
    </row>
    <row r="49" spans="1:10" s="5" customFormat="1" ht="12.75">
      <c r="A49" s="91"/>
      <c r="B49" s="92"/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60"/>
      <c r="B50" s="8"/>
      <c r="C50" s="3"/>
      <c r="D50" s="3"/>
      <c r="E50" s="3"/>
      <c r="F50" s="3"/>
      <c r="G50" s="3"/>
      <c r="H50" s="3"/>
      <c r="I50" s="3"/>
      <c r="J50" s="3"/>
    </row>
    <row r="51" spans="1:10" ht="56.25">
      <c r="A51" s="4" t="s">
        <v>19</v>
      </c>
      <c r="B51" s="85" t="s">
        <v>20</v>
      </c>
      <c r="C51" s="4" t="s">
        <v>64</v>
      </c>
      <c r="D51" s="4" t="s">
        <v>10</v>
      </c>
      <c r="E51" s="4" t="s">
        <v>11</v>
      </c>
      <c r="F51" s="4" t="s">
        <v>12</v>
      </c>
      <c r="G51" s="4" t="s">
        <v>13</v>
      </c>
      <c r="H51" s="4" t="s">
        <v>21</v>
      </c>
      <c r="I51" s="133" t="s">
        <v>15</v>
      </c>
      <c r="J51" s="4" t="s">
        <v>16</v>
      </c>
    </row>
    <row r="52" spans="1:10" ht="12.75">
      <c r="A52" s="87"/>
      <c r="B52" s="88"/>
      <c r="C52" s="89"/>
      <c r="D52" s="89"/>
      <c r="E52" s="89"/>
      <c r="F52" s="89"/>
      <c r="G52" s="89"/>
      <c r="H52" s="89"/>
      <c r="I52" s="89"/>
      <c r="J52" s="89"/>
    </row>
    <row r="53" spans="1:10" s="5" customFormat="1" ht="12.75">
      <c r="A53" s="99"/>
      <c r="B53" s="90" t="s">
        <v>56</v>
      </c>
      <c r="C53" s="132">
        <f>SUM(C56+C75+C84+C93)</f>
        <v>598950</v>
      </c>
      <c r="D53" s="132">
        <f>SUM(D56+D75+D84+D93)</f>
        <v>485700</v>
      </c>
      <c r="E53" s="132">
        <f>SUM(E56+E75+E84+E93)</f>
        <v>24000</v>
      </c>
      <c r="F53" s="132">
        <f>SUM(F56+F75+F84+F93)</f>
        <v>9250</v>
      </c>
      <c r="G53" s="132">
        <f>SUM(G56+G75+G84+G93)</f>
        <v>80000</v>
      </c>
      <c r="H53" s="100"/>
      <c r="I53" s="100"/>
      <c r="J53" s="100"/>
    </row>
    <row r="54" spans="1:10" ht="12.75" customHeight="1">
      <c r="A54" s="97"/>
      <c r="B54" s="92"/>
      <c r="C54" s="93"/>
      <c r="D54" s="93"/>
      <c r="E54" s="93"/>
      <c r="F54" s="93"/>
      <c r="G54" s="93"/>
      <c r="H54" s="93"/>
      <c r="I54" s="93"/>
      <c r="J54" s="93"/>
    </row>
    <row r="55" spans="1:10" s="5" customFormat="1" ht="12.75">
      <c r="A55" s="94" t="s">
        <v>57</v>
      </c>
      <c r="B55" s="95" t="s">
        <v>47</v>
      </c>
      <c r="C55" s="96"/>
      <c r="D55" s="96"/>
      <c r="E55" s="96"/>
      <c r="F55" s="96"/>
      <c r="G55" s="96"/>
      <c r="H55" s="96"/>
      <c r="I55" s="96"/>
      <c r="J55" s="96"/>
    </row>
    <row r="56" spans="1:10" s="5" customFormat="1" ht="12.75" customHeight="1">
      <c r="A56" s="94" t="s">
        <v>58</v>
      </c>
      <c r="B56" s="95" t="s">
        <v>48</v>
      </c>
      <c r="C56" s="130">
        <f>SUM(C57+C70)</f>
        <v>471450</v>
      </c>
      <c r="D56" s="130">
        <f>SUM(D57+D70)</f>
        <v>457700</v>
      </c>
      <c r="E56" s="130">
        <f>SUM(E57+E70)</f>
        <v>4500</v>
      </c>
      <c r="F56" s="130">
        <f>SUM(F57+F70)</f>
        <v>9250</v>
      </c>
      <c r="G56" s="130">
        <f>SUM(G57+G70)</f>
        <v>0</v>
      </c>
      <c r="H56" s="96"/>
      <c r="I56" s="96"/>
      <c r="J56" s="96"/>
    </row>
    <row r="57" spans="1:10" s="5" customFormat="1" ht="12.75">
      <c r="A57" s="97">
        <v>3</v>
      </c>
      <c r="B57" s="95" t="s">
        <v>45</v>
      </c>
      <c r="C57" s="130">
        <f>SUM(C58+C62+C67)</f>
        <v>469450</v>
      </c>
      <c r="D57" s="130">
        <f>SUM(D58+D62+D67)</f>
        <v>455700</v>
      </c>
      <c r="E57" s="130">
        <f>SUM(E58+E62+E67)</f>
        <v>4500</v>
      </c>
      <c r="F57" s="130">
        <f>SUM(F58+F62+F67)</f>
        <v>9250</v>
      </c>
      <c r="G57" s="130">
        <f>SUM(G58+G62+G67)</f>
        <v>0</v>
      </c>
      <c r="H57" s="96"/>
      <c r="I57" s="96"/>
      <c r="J57" s="96"/>
    </row>
    <row r="58" spans="1:10" s="5" customFormat="1" ht="12.75">
      <c r="A58" s="97">
        <v>31</v>
      </c>
      <c r="B58" s="95" t="s">
        <v>22</v>
      </c>
      <c r="C58" s="130">
        <f>SUM(D58:J58)</f>
        <v>379000</v>
      </c>
      <c r="D58" s="130">
        <f>SUM(D59:D61)</f>
        <v>379000</v>
      </c>
      <c r="E58" s="130">
        <f>SUM(E59:E61)</f>
        <v>0</v>
      </c>
      <c r="F58" s="130">
        <f>SUM(F59:F61)</f>
        <v>0</v>
      </c>
      <c r="G58" s="96"/>
      <c r="H58" s="96"/>
      <c r="I58" s="96"/>
      <c r="J58" s="96"/>
    </row>
    <row r="59" spans="1:10" ht="12.75">
      <c r="A59" s="91">
        <v>311</v>
      </c>
      <c r="B59" s="92" t="s">
        <v>23</v>
      </c>
      <c r="C59" s="93"/>
      <c r="D59" s="129">
        <v>316000</v>
      </c>
      <c r="E59" s="93"/>
      <c r="F59" s="93"/>
      <c r="G59" s="93"/>
      <c r="H59" s="93"/>
      <c r="I59" s="93"/>
      <c r="J59" s="93"/>
    </row>
    <row r="60" spans="1:10" ht="12.75">
      <c r="A60" s="91">
        <v>312</v>
      </c>
      <c r="B60" s="92" t="s">
        <v>24</v>
      </c>
      <c r="C60" s="93"/>
      <c r="D60" s="129">
        <v>11000</v>
      </c>
      <c r="E60" s="93"/>
      <c r="F60" s="93"/>
      <c r="G60" s="93"/>
      <c r="H60" s="93"/>
      <c r="I60" s="93"/>
      <c r="J60" s="93"/>
    </row>
    <row r="61" spans="1:10" ht="12.75">
      <c r="A61" s="91">
        <v>313</v>
      </c>
      <c r="B61" s="92" t="s">
        <v>25</v>
      </c>
      <c r="C61" s="93"/>
      <c r="D61" s="129">
        <v>52000</v>
      </c>
      <c r="E61" s="93"/>
      <c r="F61" s="93"/>
      <c r="G61" s="93"/>
      <c r="H61" s="93"/>
      <c r="I61" s="93"/>
      <c r="J61" s="93"/>
    </row>
    <row r="62" spans="1:10" s="5" customFormat="1" ht="12.75">
      <c r="A62" s="97">
        <v>32</v>
      </c>
      <c r="B62" s="95" t="s">
        <v>26</v>
      </c>
      <c r="C62" s="130">
        <f>SUM(D62:J62)</f>
        <v>88750</v>
      </c>
      <c r="D62" s="130">
        <f>SUM(D63:D66)</f>
        <v>75000</v>
      </c>
      <c r="E62" s="130">
        <f>SUM(E63:E66)</f>
        <v>4500</v>
      </c>
      <c r="F62" s="130">
        <f>SUM(F63:F66)</f>
        <v>9250</v>
      </c>
      <c r="G62" s="96"/>
      <c r="H62" s="96"/>
      <c r="I62" s="96"/>
      <c r="J62" s="96"/>
    </row>
    <row r="63" spans="1:10" ht="12.75">
      <c r="A63" s="91">
        <v>321</v>
      </c>
      <c r="B63" s="92" t="s">
        <v>27</v>
      </c>
      <c r="C63" s="93"/>
      <c r="D63" s="129">
        <v>1000</v>
      </c>
      <c r="E63" s="129">
        <v>1000</v>
      </c>
      <c r="F63" s="93"/>
      <c r="G63" s="93"/>
      <c r="H63" s="93"/>
      <c r="I63" s="93"/>
      <c r="J63" s="93"/>
    </row>
    <row r="64" spans="1:10" ht="12.75">
      <c r="A64" s="91">
        <v>322</v>
      </c>
      <c r="B64" s="92" t="s">
        <v>28</v>
      </c>
      <c r="C64" s="93"/>
      <c r="D64" s="129">
        <v>38000</v>
      </c>
      <c r="E64" s="129">
        <v>2000</v>
      </c>
      <c r="F64" s="129">
        <v>9000</v>
      </c>
      <c r="G64" s="93"/>
      <c r="H64" s="93"/>
      <c r="I64" s="93"/>
      <c r="J64" s="93"/>
    </row>
    <row r="65" spans="1:10" ht="12.75">
      <c r="A65" s="91">
        <v>323</v>
      </c>
      <c r="B65" s="92" t="s">
        <v>29</v>
      </c>
      <c r="C65" s="93"/>
      <c r="D65" s="129">
        <v>29300</v>
      </c>
      <c r="E65" s="129">
        <v>1000</v>
      </c>
      <c r="F65" s="131">
        <v>250</v>
      </c>
      <c r="G65" s="93"/>
      <c r="H65" s="93"/>
      <c r="I65" s="93"/>
      <c r="J65" s="93"/>
    </row>
    <row r="66" spans="1:10" ht="12.75">
      <c r="A66" s="91">
        <v>329</v>
      </c>
      <c r="B66" s="92" t="s">
        <v>59</v>
      </c>
      <c r="C66" s="93"/>
      <c r="D66" s="129">
        <v>6700</v>
      </c>
      <c r="E66" s="93">
        <v>500</v>
      </c>
      <c r="F66" s="93"/>
      <c r="G66" s="93"/>
      <c r="H66" s="93"/>
      <c r="I66" s="93"/>
      <c r="J66" s="93"/>
    </row>
    <row r="67" spans="1:10" s="5" customFormat="1" ht="12.75">
      <c r="A67" s="97">
        <v>34</v>
      </c>
      <c r="B67" s="95" t="s">
        <v>30</v>
      </c>
      <c r="C67" s="130">
        <f>SUM(D67:J67)</f>
        <v>1700</v>
      </c>
      <c r="D67" s="130">
        <f>SUM(D68)</f>
        <v>1700</v>
      </c>
      <c r="E67" s="130">
        <f>SUM(E68)</f>
        <v>0</v>
      </c>
      <c r="F67" s="130">
        <f>SUM(F68)</f>
        <v>0</v>
      </c>
      <c r="G67" s="96"/>
      <c r="H67" s="96"/>
      <c r="I67" s="96"/>
      <c r="J67" s="96"/>
    </row>
    <row r="68" spans="1:10" ht="12.75">
      <c r="A68" s="91">
        <v>343</v>
      </c>
      <c r="B68" s="92" t="s">
        <v>31</v>
      </c>
      <c r="C68" s="93"/>
      <c r="D68" s="129">
        <v>1700</v>
      </c>
      <c r="E68" s="93"/>
      <c r="F68" s="93"/>
      <c r="G68" s="93"/>
      <c r="H68" s="93"/>
      <c r="I68" s="93"/>
      <c r="J68" s="93"/>
    </row>
    <row r="69" spans="1:10" ht="12.75">
      <c r="A69" s="91"/>
      <c r="B69" s="92"/>
      <c r="C69" s="93"/>
      <c r="D69" s="93"/>
      <c r="E69" s="93"/>
      <c r="F69" s="93"/>
      <c r="G69" s="93"/>
      <c r="H69" s="93"/>
      <c r="I69" s="93"/>
      <c r="J69" s="93"/>
    </row>
    <row r="70" spans="1:10" s="5" customFormat="1" ht="15.75" customHeight="1">
      <c r="A70" s="97">
        <v>4</v>
      </c>
      <c r="B70" s="95" t="s">
        <v>32</v>
      </c>
      <c r="C70" s="130">
        <f>SUM(C71)</f>
        <v>2000</v>
      </c>
      <c r="D70" s="130">
        <f>SUM(D71)</f>
        <v>2000</v>
      </c>
      <c r="E70" s="96"/>
      <c r="F70" s="96"/>
      <c r="G70" s="96"/>
      <c r="H70" s="96"/>
      <c r="I70" s="96"/>
      <c r="J70" s="96"/>
    </row>
    <row r="71" spans="1:10" ht="12.75">
      <c r="A71" s="97">
        <v>42</v>
      </c>
      <c r="B71" s="95" t="s">
        <v>67</v>
      </c>
      <c r="C71" s="130">
        <f>SUM(D71)</f>
        <v>2000</v>
      </c>
      <c r="D71" s="130">
        <f>SUM(D72)</f>
        <v>2000</v>
      </c>
      <c r="E71" s="93"/>
      <c r="F71" s="93"/>
      <c r="G71" s="93"/>
      <c r="H71" s="93"/>
      <c r="I71" s="93"/>
      <c r="J71" s="93"/>
    </row>
    <row r="72" spans="1:10" ht="12.75">
      <c r="A72" s="91">
        <v>422</v>
      </c>
      <c r="B72" s="92" t="s">
        <v>60</v>
      </c>
      <c r="C72" s="93"/>
      <c r="D72" s="129">
        <v>2000</v>
      </c>
      <c r="E72" s="93"/>
      <c r="F72" s="93"/>
      <c r="G72" s="93"/>
      <c r="H72" s="93"/>
      <c r="I72" s="93"/>
      <c r="J72" s="93"/>
    </row>
    <row r="73" spans="1:10" s="5" customFormat="1" ht="11.25" customHeight="1">
      <c r="A73" s="97"/>
      <c r="B73" s="95"/>
      <c r="C73" s="96"/>
      <c r="D73" s="96"/>
      <c r="E73" s="96"/>
      <c r="F73" s="96"/>
      <c r="G73" s="96"/>
      <c r="H73" s="96"/>
      <c r="I73" s="96"/>
      <c r="J73" s="96"/>
    </row>
    <row r="74" spans="1:10" s="5" customFormat="1" ht="12.75">
      <c r="A74" s="94" t="s">
        <v>57</v>
      </c>
      <c r="B74" s="95" t="s">
        <v>47</v>
      </c>
      <c r="C74" s="96"/>
      <c r="D74" s="96"/>
      <c r="E74" s="96"/>
      <c r="F74" s="96"/>
      <c r="G74" s="96"/>
      <c r="H74" s="96"/>
      <c r="I74" s="96"/>
      <c r="J74" s="96"/>
    </row>
    <row r="75" spans="1:10" s="5" customFormat="1" ht="12.75" customHeight="1">
      <c r="A75" s="94" t="s">
        <v>61</v>
      </c>
      <c r="B75" s="95" t="s">
        <v>48</v>
      </c>
      <c r="C75" s="130">
        <f aca="true" t="shared" si="3" ref="C75:G76">SUM(C76)</f>
        <v>10500</v>
      </c>
      <c r="D75" s="130">
        <f t="shared" si="3"/>
        <v>3000</v>
      </c>
      <c r="E75" s="130">
        <f t="shared" si="3"/>
        <v>500</v>
      </c>
      <c r="F75" s="130">
        <f t="shared" si="3"/>
        <v>0</v>
      </c>
      <c r="G75" s="130">
        <f t="shared" si="3"/>
        <v>7000</v>
      </c>
      <c r="H75" s="96"/>
      <c r="I75" s="96"/>
      <c r="J75" s="96"/>
    </row>
    <row r="76" spans="1:10" s="5" customFormat="1" ht="12.75">
      <c r="A76" s="97">
        <v>3</v>
      </c>
      <c r="B76" s="95" t="s">
        <v>45</v>
      </c>
      <c r="C76" s="130">
        <f t="shared" si="3"/>
        <v>10500</v>
      </c>
      <c r="D76" s="130">
        <f t="shared" si="3"/>
        <v>3000</v>
      </c>
      <c r="E76" s="130">
        <f t="shared" si="3"/>
        <v>500</v>
      </c>
      <c r="F76" s="130">
        <f t="shared" si="3"/>
        <v>0</v>
      </c>
      <c r="G76" s="130">
        <f t="shared" si="3"/>
        <v>7000</v>
      </c>
      <c r="H76" s="96"/>
      <c r="I76" s="96"/>
      <c r="J76" s="96"/>
    </row>
    <row r="77" spans="1:10" s="5" customFormat="1" ht="12.75">
      <c r="A77" s="97">
        <v>32</v>
      </c>
      <c r="B77" s="95" t="s">
        <v>26</v>
      </c>
      <c r="C77" s="130">
        <f>SUM(D77:J77)</f>
        <v>10500</v>
      </c>
      <c r="D77" s="130">
        <f>SUM(D78:D81)</f>
        <v>3000</v>
      </c>
      <c r="E77" s="130">
        <f>SUM(E78:E81)</f>
        <v>500</v>
      </c>
      <c r="F77" s="130">
        <f>SUM(F78:F81)</f>
        <v>0</v>
      </c>
      <c r="G77" s="130">
        <f>SUM(G78:G81)</f>
        <v>7000</v>
      </c>
      <c r="H77" s="96"/>
      <c r="I77" s="96"/>
      <c r="J77" s="96"/>
    </row>
    <row r="78" spans="1:10" ht="12.75">
      <c r="A78" s="91">
        <v>321</v>
      </c>
      <c r="B78" s="92" t="s">
        <v>27</v>
      </c>
      <c r="C78" s="93"/>
      <c r="D78" s="129"/>
      <c r="E78" s="129">
        <v>0</v>
      </c>
      <c r="F78" s="93"/>
      <c r="G78" s="131">
        <v>800</v>
      </c>
      <c r="H78" s="93"/>
      <c r="I78" s="93"/>
      <c r="J78" s="93"/>
    </row>
    <row r="79" spans="1:10" ht="12.75">
      <c r="A79" s="91">
        <v>322</v>
      </c>
      <c r="B79" s="92" t="s">
        <v>28</v>
      </c>
      <c r="C79" s="93"/>
      <c r="D79" s="129">
        <v>2000</v>
      </c>
      <c r="E79" s="129">
        <v>0</v>
      </c>
      <c r="F79" s="129">
        <v>0</v>
      </c>
      <c r="G79" s="131">
        <v>2500</v>
      </c>
      <c r="H79" s="93"/>
      <c r="I79" s="93"/>
      <c r="J79" s="93"/>
    </row>
    <row r="80" spans="1:10" ht="12.75">
      <c r="A80" s="91">
        <v>323</v>
      </c>
      <c r="B80" s="92" t="s">
        <v>29</v>
      </c>
      <c r="C80" s="93"/>
      <c r="D80" s="129">
        <v>1000</v>
      </c>
      <c r="E80" s="129">
        <v>500</v>
      </c>
      <c r="F80" s="131">
        <v>0</v>
      </c>
      <c r="G80" s="131">
        <v>700</v>
      </c>
      <c r="H80" s="93"/>
      <c r="I80" s="93"/>
      <c r="J80" s="93"/>
    </row>
    <row r="81" spans="1:10" ht="12.75">
      <c r="A81" s="91">
        <v>329</v>
      </c>
      <c r="B81" s="92" t="s">
        <v>59</v>
      </c>
      <c r="C81" s="93"/>
      <c r="D81" s="129">
        <v>0</v>
      </c>
      <c r="E81" s="93">
        <v>0</v>
      </c>
      <c r="F81" s="93"/>
      <c r="G81" s="131">
        <v>3000</v>
      </c>
      <c r="H81" s="93"/>
      <c r="I81" s="93"/>
      <c r="J81" s="93"/>
    </row>
    <row r="82" spans="1:10" s="5" customFormat="1" ht="12.75" customHeight="1">
      <c r="A82" s="97"/>
      <c r="B82" s="95"/>
      <c r="C82" s="96"/>
      <c r="D82" s="96"/>
      <c r="E82" s="96"/>
      <c r="F82" s="96"/>
      <c r="G82" s="96"/>
      <c r="H82" s="96"/>
      <c r="I82" s="96"/>
      <c r="J82" s="96"/>
    </row>
    <row r="83" spans="1:10" s="5" customFormat="1" ht="12.75">
      <c r="A83" s="94" t="s">
        <v>57</v>
      </c>
      <c r="B83" s="95" t="s">
        <v>47</v>
      </c>
      <c r="C83" s="96"/>
      <c r="D83" s="96"/>
      <c r="E83" s="96"/>
      <c r="F83" s="96"/>
      <c r="G83" s="96"/>
      <c r="H83" s="96"/>
      <c r="I83" s="96"/>
      <c r="J83" s="96"/>
    </row>
    <row r="84" spans="1:10" s="5" customFormat="1" ht="12.75" customHeight="1">
      <c r="A84" s="94" t="s">
        <v>62</v>
      </c>
      <c r="B84" s="95" t="s">
        <v>48</v>
      </c>
      <c r="C84" s="130">
        <f aca="true" t="shared" si="4" ref="C84:G85">SUM(C85)</f>
        <v>11000</v>
      </c>
      <c r="D84" s="130">
        <f t="shared" si="4"/>
        <v>0</v>
      </c>
      <c r="E84" s="130">
        <f t="shared" si="4"/>
        <v>4000</v>
      </c>
      <c r="F84" s="130">
        <f t="shared" si="4"/>
        <v>0</v>
      </c>
      <c r="G84" s="130">
        <f t="shared" si="4"/>
        <v>7000</v>
      </c>
      <c r="H84" s="96"/>
      <c r="I84" s="96"/>
      <c r="J84" s="96"/>
    </row>
    <row r="85" spans="1:10" s="5" customFormat="1" ht="12.75">
      <c r="A85" s="97">
        <v>3</v>
      </c>
      <c r="B85" s="95" t="s">
        <v>45</v>
      </c>
      <c r="C85" s="130">
        <f t="shared" si="4"/>
        <v>11000</v>
      </c>
      <c r="D85" s="130">
        <f t="shared" si="4"/>
        <v>0</v>
      </c>
      <c r="E85" s="130">
        <f t="shared" si="4"/>
        <v>4000</v>
      </c>
      <c r="F85" s="130">
        <f t="shared" si="4"/>
        <v>0</v>
      </c>
      <c r="G85" s="130">
        <f t="shared" si="4"/>
        <v>7000</v>
      </c>
      <c r="H85" s="96"/>
      <c r="I85" s="96"/>
      <c r="J85" s="96"/>
    </row>
    <row r="86" spans="1:10" s="5" customFormat="1" ht="12.75">
      <c r="A86" s="97">
        <v>32</v>
      </c>
      <c r="B86" s="95" t="s">
        <v>26</v>
      </c>
      <c r="C86" s="130">
        <f>SUM(D86:J86)</f>
        <v>11000</v>
      </c>
      <c r="D86" s="130">
        <f>SUM(D87:D90)</f>
        <v>0</v>
      </c>
      <c r="E86" s="130">
        <f>SUM(E87:E90)</f>
        <v>4000</v>
      </c>
      <c r="F86" s="130">
        <f>SUM(F87:F90)</f>
        <v>0</v>
      </c>
      <c r="G86" s="130">
        <f>SUM(G87:G90)</f>
        <v>7000</v>
      </c>
      <c r="H86" s="96"/>
      <c r="I86" s="96"/>
      <c r="J86" s="96"/>
    </row>
    <row r="87" spans="1:10" ht="12.75">
      <c r="A87" s="91">
        <v>321</v>
      </c>
      <c r="B87" s="92" t="s">
        <v>27</v>
      </c>
      <c r="C87" s="93"/>
      <c r="D87" s="129">
        <v>0</v>
      </c>
      <c r="E87" s="129">
        <v>0</v>
      </c>
      <c r="F87" s="93"/>
      <c r="G87" s="93"/>
      <c r="H87" s="93"/>
      <c r="I87" s="93"/>
      <c r="J87" s="93"/>
    </row>
    <row r="88" spans="1:10" ht="12.75">
      <c r="A88" s="91">
        <v>322</v>
      </c>
      <c r="B88" s="92" t="s">
        <v>28</v>
      </c>
      <c r="C88" s="93"/>
      <c r="D88" s="129">
        <v>0</v>
      </c>
      <c r="E88" s="129">
        <v>0</v>
      </c>
      <c r="F88" s="129">
        <v>0</v>
      </c>
      <c r="G88" s="129">
        <v>3500</v>
      </c>
      <c r="H88" s="93"/>
      <c r="I88" s="93"/>
      <c r="J88" s="93"/>
    </row>
    <row r="89" spans="1:10" ht="12.75">
      <c r="A89" s="91">
        <v>323</v>
      </c>
      <c r="B89" s="92" t="s">
        <v>29</v>
      </c>
      <c r="C89" s="93"/>
      <c r="D89" s="129">
        <v>0</v>
      </c>
      <c r="E89" s="129">
        <v>4000</v>
      </c>
      <c r="F89" s="131">
        <v>0</v>
      </c>
      <c r="G89" s="129">
        <v>3500</v>
      </c>
      <c r="H89" s="93"/>
      <c r="I89" s="93"/>
      <c r="J89" s="93"/>
    </row>
    <row r="90" spans="1:10" ht="12.75">
      <c r="A90" s="91">
        <v>329</v>
      </c>
      <c r="B90" s="92" t="s">
        <v>59</v>
      </c>
      <c r="C90" s="93"/>
      <c r="D90" s="129">
        <v>0</v>
      </c>
      <c r="E90" s="93">
        <v>0</v>
      </c>
      <c r="F90" s="93"/>
      <c r="G90" s="93"/>
      <c r="H90" s="93"/>
      <c r="I90" s="93"/>
      <c r="J90" s="93"/>
    </row>
    <row r="91" spans="1:10" ht="12.75">
      <c r="A91" s="91"/>
      <c r="B91" s="92"/>
      <c r="C91" s="93"/>
      <c r="D91" s="129"/>
      <c r="E91" s="93"/>
      <c r="F91" s="93"/>
      <c r="G91" s="93"/>
      <c r="H91" s="93"/>
      <c r="I91" s="93"/>
      <c r="J91" s="93"/>
    </row>
    <row r="92" spans="1:10" s="5" customFormat="1" ht="12.75">
      <c r="A92" s="94" t="s">
        <v>57</v>
      </c>
      <c r="B92" s="95" t="s">
        <v>47</v>
      </c>
      <c r="C92" s="96"/>
      <c r="D92" s="96"/>
      <c r="E92" s="96"/>
      <c r="F92" s="96"/>
      <c r="G92" s="96"/>
      <c r="H92" s="96"/>
      <c r="I92" s="96"/>
      <c r="J92" s="96"/>
    </row>
    <row r="93" spans="1:10" s="5" customFormat="1" ht="12.75" customHeight="1">
      <c r="A93" s="94" t="s">
        <v>63</v>
      </c>
      <c r="B93" s="95" t="s">
        <v>48</v>
      </c>
      <c r="C93" s="130">
        <f aca="true" t="shared" si="5" ref="C93:G94">SUM(C94)</f>
        <v>106000</v>
      </c>
      <c r="D93" s="130">
        <f t="shared" si="5"/>
        <v>25000</v>
      </c>
      <c r="E93" s="130">
        <f t="shared" si="5"/>
        <v>15000</v>
      </c>
      <c r="F93" s="130">
        <f t="shared" si="5"/>
        <v>0</v>
      </c>
      <c r="G93" s="130">
        <f t="shared" si="5"/>
        <v>66000</v>
      </c>
      <c r="H93" s="96"/>
      <c r="I93" s="96"/>
      <c r="J93" s="96"/>
    </row>
    <row r="94" spans="1:10" s="5" customFormat="1" ht="11.25" customHeight="1">
      <c r="A94" s="97">
        <v>4</v>
      </c>
      <c r="B94" s="95" t="s">
        <v>32</v>
      </c>
      <c r="C94" s="130">
        <f t="shared" si="5"/>
        <v>106000</v>
      </c>
      <c r="D94" s="130">
        <f t="shared" si="5"/>
        <v>25000</v>
      </c>
      <c r="E94" s="130">
        <f t="shared" si="5"/>
        <v>15000</v>
      </c>
      <c r="F94" s="130">
        <f t="shared" si="5"/>
        <v>0</v>
      </c>
      <c r="G94" s="130">
        <f t="shared" si="5"/>
        <v>66000</v>
      </c>
      <c r="H94" s="96"/>
      <c r="I94" s="96"/>
      <c r="J94" s="96"/>
    </row>
    <row r="95" spans="1:10" ht="12.75">
      <c r="A95" s="97">
        <v>42</v>
      </c>
      <c r="B95" s="95" t="s">
        <v>67</v>
      </c>
      <c r="C95" s="130">
        <f>SUM(D95:J95)</f>
        <v>106000</v>
      </c>
      <c r="D95" s="130">
        <f>SUM(D96)</f>
        <v>25000</v>
      </c>
      <c r="E95" s="130">
        <f>SUM(E96)</f>
        <v>15000</v>
      </c>
      <c r="F95" s="130">
        <f>SUM(F96)</f>
        <v>0</v>
      </c>
      <c r="G95" s="130">
        <f>SUM(G96)</f>
        <v>66000</v>
      </c>
      <c r="H95" s="93"/>
      <c r="I95" s="93"/>
      <c r="J95" s="93"/>
    </row>
    <row r="96" spans="1:10" ht="12.75">
      <c r="A96" s="91">
        <v>422</v>
      </c>
      <c r="B96" s="92" t="s">
        <v>60</v>
      </c>
      <c r="C96" s="93"/>
      <c r="D96" s="129">
        <v>25000</v>
      </c>
      <c r="E96" s="129">
        <v>15000</v>
      </c>
      <c r="F96" s="93">
        <v>0</v>
      </c>
      <c r="G96" s="129">
        <v>66000</v>
      </c>
      <c r="H96" s="93"/>
      <c r="I96" s="93"/>
      <c r="J96" s="93"/>
    </row>
    <row r="97" spans="1:10" s="5" customFormat="1" ht="12.75">
      <c r="A97" s="91"/>
      <c r="B97" s="92"/>
      <c r="C97" s="96"/>
      <c r="D97" s="96"/>
      <c r="E97" s="96"/>
      <c r="F97" s="96"/>
      <c r="G97" s="96"/>
      <c r="H97" s="96"/>
      <c r="I97" s="96"/>
      <c r="J97" s="96"/>
    </row>
    <row r="98" spans="1:10" ht="12.75">
      <c r="A98" s="121"/>
      <c r="B98" s="122"/>
      <c r="C98" s="123"/>
      <c r="D98" s="123"/>
      <c r="E98" s="123"/>
      <c r="F98" s="123"/>
      <c r="G98" s="123"/>
      <c r="H98" s="123"/>
      <c r="I98" s="123"/>
      <c r="J98" s="123"/>
    </row>
    <row r="99" spans="1:10" ht="56.25">
      <c r="A99" s="4" t="s">
        <v>19</v>
      </c>
      <c r="B99" s="85" t="s">
        <v>20</v>
      </c>
      <c r="C99" s="4" t="s">
        <v>65</v>
      </c>
      <c r="D99" s="4" t="s">
        <v>10</v>
      </c>
      <c r="E99" s="4" t="s">
        <v>11</v>
      </c>
      <c r="F99" s="4" t="s">
        <v>12</v>
      </c>
      <c r="G99" s="4" t="s">
        <v>13</v>
      </c>
      <c r="H99" s="4" t="s">
        <v>21</v>
      </c>
      <c r="I99" s="133" t="s">
        <v>15</v>
      </c>
      <c r="J99" s="4" t="s">
        <v>16</v>
      </c>
    </row>
    <row r="100" spans="1:10" ht="13.5" customHeight="1">
      <c r="A100" s="87"/>
      <c r="B100" s="88"/>
      <c r="C100" s="89"/>
      <c r="D100" s="89"/>
      <c r="E100" s="89"/>
      <c r="F100" s="89"/>
      <c r="G100" s="89"/>
      <c r="H100" s="89"/>
      <c r="I100" s="89"/>
      <c r="J100" s="89"/>
    </row>
    <row r="101" spans="1:10" s="5" customFormat="1" ht="19.5" customHeight="1">
      <c r="A101" s="99"/>
      <c r="B101" s="90" t="s">
        <v>56</v>
      </c>
      <c r="C101" s="132">
        <f>SUM(C104+C123+C132+C141)</f>
        <v>598950</v>
      </c>
      <c r="D101" s="132">
        <f>SUM(D104+D123+D132+D141)</f>
        <v>485700</v>
      </c>
      <c r="E101" s="132">
        <f>SUM(E104+E123+E132+E141)</f>
        <v>24000</v>
      </c>
      <c r="F101" s="132">
        <f>SUM(F104+F123+F132+F141)</f>
        <v>9250</v>
      </c>
      <c r="G101" s="132">
        <f>SUM(G104+G123+G132+G141)</f>
        <v>80000</v>
      </c>
      <c r="H101" s="100"/>
      <c r="I101" s="100"/>
      <c r="J101" s="100"/>
    </row>
    <row r="102" spans="1:10" ht="12.75" customHeight="1">
      <c r="A102" s="97"/>
      <c r="B102" s="92"/>
      <c r="C102" s="93"/>
      <c r="D102" s="93"/>
      <c r="E102" s="93"/>
      <c r="F102" s="93"/>
      <c r="G102" s="93"/>
      <c r="H102" s="93"/>
      <c r="I102" s="93"/>
      <c r="J102" s="93"/>
    </row>
    <row r="103" spans="1:10" s="5" customFormat="1" ht="12.75">
      <c r="A103" s="94" t="s">
        <v>57</v>
      </c>
      <c r="B103" s="95" t="s">
        <v>47</v>
      </c>
      <c r="C103" s="96"/>
      <c r="D103" s="96"/>
      <c r="E103" s="96"/>
      <c r="F103" s="96"/>
      <c r="G103" s="96"/>
      <c r="H103" s="96"/>
      <c r="I103" s="96"/>
      <c r="J103" s="96"/>
    </row>
    <row r="104" spans="1:10" s="5" customFormat="1" ht="12.75" customHeight="1">
      <c r="A104" s="94" t="s">
        <v>58</v>
      </c>
      <c r="B104" s="95" t="s">
        <v>48</v>
      </c>
      <c r="C104" s="130">
        <f>SUM(C105+C118)</f>
        <v>471450</v>
      </c>
      <c r="D104" s="130">
        <f>SUM(D105+D118)</f>
        <v>457700</v>
      </c>
      <c r="E104" s="130">
        <f>SUM(E105+E118)</f>
        <v>4500</v>
      </c>
      <c r="F104" s="130">
        <f>SUM(F105+F118)</f>
        <v>9250</v>
      </c>
      <c r="G104" s="130">
        <f>SUM(G105+G118)</f>
        <v>0</v>
      </c>
      <c r="H104" s="96"/>
      <c r="I104" s="96"/>
      <c r="J104" s="96"/>
    </row>
    <row r="105" spans="1:10" s="5" customFormat="1" ht="12.75">
      <c r="A105" s="97">
        <v>3</v>
      </c>
      <c r="B105" s="95" t="s">
        <v>45</v>
      </c>
      <c r="C105" s="130">
        <f>SUM(C106+C110+C115)</f>
        <v>469450</v>
      </c>
      <c r="D105" s="130">
        <f>SUM(D106+D110+D115)</f>
        <v>455700</v>
      </c>
      <c r="E105" s="130">
        <f>SUM(E106+E110+E115)</f>
        <v>4500</v>
      </c>
      <c r="F105" s="130">
        <f>SUM(F106+F110+F115)</f>
        <v>9250</v>
      </c>
      <c r="G105" s="130">
        <f>SUM(G106+G110+G115)</f>
        <v>0</v>
      </c>
      <c r="H105" s="96"/>
      <c r="I105" s="96"/>
      <c r="J105" s="96"/>
    </row>
    <row r="106" spans="1:10" s="5" customFormat="1" ht="12.75">
      <c r="A106" s="97">
        <v>31</v>
      </c>
      <c r="B106" s="95" t="s">
        <v>22</v>
      </c>
      <c r="C106" s="130">
        <f>SUM(D106:J106)</f>
        <v>379000</v>
      </c>
      <c r="D106" s="130">
        <f>SUM(D107:D109)</f>
        <v>379000</v>
      </c>
      <c r="E106" s="130">
        <f>SUM(E107:E109)</f>
        <v>0</v>
      </c>
      <c r="F106" s="130">
        <f>SUM(F107:F109)</f>
        <v>0</v>
      </c>
      <c r="G106" s="96"/>
      <c r="H106" s="96"/>
      <c r="I106" s="96"/>
      <c r="J106" s="96"/>
    </row>
    <row r="107" spans="1:10" ht="12.75">
      <c r="A107" s="91">
        <v>311</v>
      </c>
      <c r="B107" s="92" t="s">
        <v>23</v>
      </c>
      <c r="C107" s="93"/>
      <c r="D107" s="129">
        <v>316000</v>
      </c>
      <c r="E107" s="93"/>
      <c r="F107" s="93"/>
      <c r="G107" s="93"/>
      <c r="H107" s="93"/>
      <c r="I107" s="93"/>
      <c r="J107" s="93"/>
    </row>
    <row r="108" spans="1:10" ht="12.75">
      <c r="A108" s="91">
        <v>312</v>
      </c>
      <c r="B108" s="92" t="s">
        <v>24</v>
      </c>
      <c r="C108" s="93"/>
      <c r="D108" s="129">
        <v>11000</v>
      </c>
      <c r="E108" s="93"/>
      <c r="F108" s="93"/>
      <c r="G108" s="93"/>
      <c r="H108" s="93"/>
      <c r="I108" s="93"/>
      <c r="J108" s="93"/>
    </row>
    <row r="109" spans="1:10" ht="12.75">
      <c r="A109" s="91">
        <v>313</v>
      </c>
      <c r="B109" s="92" t="s">
        <v>25</v>
      </c>
      <c r="C109" s="93"/>
      <c r="D109" s="129">
        <v>52000</v>
      </c>
      <c r="E109" s="93"/>
      <c r="F109" s="93"/>
      <c r="G109" s="93"/>
      <c r="H109" s="93"/>
      <c r="I109" s="93"/>
      <c r="J109" s="93"/>
    </row>
    <row r="110" spans="1:10" s="5" customFormat="1" ht="12.75">
      <c r="A110" s="97">
        <v>32</v>
      </c>
      <c r="B110" s="95" t="s">
        <v>26</v>
      </c>
      <c r="C110" s="130">
        <f>SUM(D110:J110)</f>
        <v>88750</v>
      </c>
      <c r="D110" s="130">
        <f>SUM(D111:D114)</f>
        <v>75000</v>
      </c>
      <c r="E110" s="130">
        <f>SUM(E111:E114)</f>
        <v>4500</v>
      </c>
      <c r="F110" s="130">
        <f>SUM(F111:F114)</f>
        <v>9250</v>
      </c>
      <c r="G110" s="96"/>
      <c r="H110" s="96"/>
      <c r="I110" s="96"/>
      <c r="J110" s="96"/>
    </row>
    <row r="111" spans="1:10" ht="12.75">
      <c r="A111" s="91">
        <v>321</v>
      </c>
      <c r="B111" s="92" t="s">
        <v>27</v>
      </c>
      <c r="C111" s="93"/>
      <c r="D111" s="129">
        <v>1000</v>
      </c>
      <c r="E111" s="129">
        <v>1000</v>
      </c>
      <c r="F111" s="93"/>
      <c r="G111" s="93"/>
      <c r="H111" s="93"/>
      <c r="I111" s="93"/>
      <c r="J111" s="93"/>
    </row>
    <row r="112" spans="1:10" ht="12.75">
      <c r="A112" s="91">
        <v>322</v>
      </c>
      <c r="B112" s="92" t="s">
        <v>28</v>
      </c>
      <c r="C112" s="93"/>
      <c r="D112" s="129">
        <v>38000</v>
      </c>
      <c r="E112" s="129">
        <v>2000</v>
      </c>
      <c r="F112" s="129">
        <v>9000</v>
      </c>
      <c r="G112" s="93"/>
      <c r="H112" s="93"/>
      <c r="I112" s="93"/>
      <c r="J112" s="93"/>
    </row>
    <row r="113" spans="1:10" ht="12.75">
      <c r="A113" s="91">
        <v>323</v>
      </c>
      <c r="B113" s="92" t="s">
        <v>29</v>
      </c>
      <c r="C113" s="93"/>
      <c r="D113" s="129">
        <v>29300</v>
      </c>
      <c r="E113" s="129">
        <v>1000</v>
      </c>
      <c r="F113" s="131">
        <v>250</v>
      </c>
      <c r="G113" s="93"/>
      <c r="H113" s="93"/>
      <c r="I113" s="93"/>
      <c r="J113" s="93"/>
    </row>
    <row r="114" spans="1:10" ht="12.75">
      <c r="A114" s="91">
        <v>329</v>
      </c>
      <c r="B114" s="92" t="s">
        <v>59</v>
      </c>
      <c r="C114" s="93"/>
      <c r="D114" s="129">
        <v>6700</v>
      </c>
      <c r="E114" s="93">
        <v>500</v>
      </c>
      <c r="F114" s="93"/>
      <c r="G114" s="93"/>
      <c r="H114" s="93"/>
      <c r="I114" s="93"/>
      <c r="J114" s="93"/>
    </row>
    <row r="115" spans="1:10" s="5" customFormat="1" ht="12.75">
      <c r="A115" s="97">
        <v>34</v>
      </c>
      <c r="B115" s="95" t="s">
        <v>30</v>
      </c>
      <c r="C115" s="130">
        <f>SUM(D115:J115)</f>
        <v>1700</v>
      </c>
      <c r="D115" s="130">
        <f>SUM(D116)</f>
        <v>1700</v>
      </c>
      <c r="E115" s="130">
        <f>SUM(E116)</f>
        <v>0</v>
      </c>
      <c r="F115" s="130">
        <f>SUM(F116)</f>
        <v>0</v>
      </c>
      <c r="G115" s="96"/>
      <c r="H115" s="96"/>
      <c r="I115" s="96"/>
      <c r="J115" s="96"/>
    </row>
    <row r="116" spans="1:10" ht="12.75">
      <c r="A116" s="91">
        <v>343</v>
      </c>
      <c r="B116" s="92" t="s">
        <v>31</v>
      </c>
      <c r="C116" s="93"/>
      <c r="D116" s="129">
        <v>1700</v>
      </c>
      <c r="E116" s="93"/>
      <c r="F116" s="93"/>
      <c r="G116" s="93"/>
      <c r="H116" s="93"/>
      <c r="I116" s="93"/>
      <c r="J116" s="93"/>
    </row>
    <row r="117" spans="1:10" ht="12.75">
      <c r="A117" s="91"/>
      <c r="B117" s="92"/>
      <c r="C117" s="93"/>
      <c r="D117" s="93"/>
      <c r="E117" s="93"/>
      <c r="F117" s="93"/>
      <c r="G117" s="93"/>
      <c r="H117" s="93"/>
      <c r="I117" s="93"/>
      <c r="J117" s="93"/>
    </row>
    <row r="118" spans="1:10" s="5" customFormat="1" ht="14.25" customHeight="1">
      <c r="A118" s="97">
        <v>4</v>
      </c>
      <c r="B118" s="95" t="s">
        <v>32</v>
      </c>
      <c r="C118" s="130">
        <f>SUM(C119)</f>
        <v>2000</v>
      </c>
      <c r="D118" s="130">
        <f>SUM(D119)</f>
        <v>2000</v>
      </c>
      <c r="E118" s="96"/>
      <c r="F118" s="96"/>
      <c r="G118" s="96"/>
      <c r="H118" s="96"/>
      <c r="I118" s="96"/>
      <c r="J118" s="96"/>
    </row>
    <row r="119" spans="1:10" ht="12.75">
      <c r="A119" s="97">
        <v>42</v>
      </c>
      <c r="B119" s="95" t="s">
        <v>67</v>
      </c>
      <c r="C119" s="130">
        <f>SUM(D119)</f>
        <v>2000</v>
      </c>
      <c r="D119" s="130">
        <f>SUM(D120)</f>
        <v>2000</v>
      </c>
      <c r="E119" s="93"/>
      <c r="F119" s="93"/>
      <c r="G119" s="93"/>
      <c r="H119" s="93"/>
      <c r="I119" s="93"/>
      <c r="J119" s="93"/>
    </row>
    <row r="120" spans="1:10" ht="12.75">
      <c r="A120" s="91">
        <v>422</v>
      </c>
      <c r="B120" s="92" t="s">
        <v>60</v>
      </c>
      <c r="C120" s="93"/>
      <c r="D120" s="129">
        <v>2000</v>
      </c>
      <c r="E120" s="93"/>
      <c r="F120" s="93"/>
      <c r="G120" s="93"/>
      <c r="H120" s="93"/>
      <c r="I120" s="93"/>
      <c r="J120" s="93"/>
    </row>
    <row r="121" spans="1:10" s="5" customFormat="1" ht="11.25" customHeight="1">
      <c r="A121" s="97"/>
      <c r="B121" s="95"/>
      <c r="C121" s="96"/>
      <c r="D121" s="96"/>
      <c r="E121" s="96"/>
      <c r="F121" s="96"/>
      <c r="G121" s="96"/>
      <c r="H121" s="96"/>
      <c r="I121" s="96"/>
      <c r="J121" s="96"/>
    </row>
    <row r="122" spans="1:10" s="5" customFormat="1" ht="12.75">
      <c r="A122" s="94" t="s">
        <v>57</v>
      </c>
      <c r="B122" s="95" t="s">
        <v>47</v>
      </c>
      <c r="C122" s="96"/>
      <c r="D122" s="96"/>
      <c r="E122" s="96"/>
      <c r="F122" s="96"/>
      <c r="G122" s="96"/>
      <c r="H122" s="96"/>
      <c r="I122" s="96"/>
      <c r="J122" s="96"/>
    </row>
    <row r="123" spans="1:10" s="5" customFormat="1" ht="12.75" customHeight="1">
      <c r="A123" s="94" t="s">
        <v>61</v>
      </c>
      <c r="B123" s="95" t="s">
        <v>48</v>
      </c>
      <c r="C123" s="130">
        <f aca="true" t="shared" si="6" ref="C123:G124">SUM(C124)</f>
        <v>10500</v>
      </c>
      <c r="D123" s="130">
        <f t="shared" si="6"/>
        <v>3000</v>
      </c>
      <c r="E123" s="130">
        <f t="shared" si="6"/>
        <v>500</v>
      </c>
      <c r="F123" s="130">
        <f t="shared" si="6"/>
        <v>0</v>
      </c>
      <c r="G123" s="130">
        <f t="shared" si="6"/>
        <v>7000</v>
      </c>
      <c r="H123" s="96"/>
      <c r="I123" s="96"/>
      <c r="J123" s="96"/>
    </row>
    <row r="124" spans="1:10" s="5" customFormat="1" ht="12.75">
      <c r="A124" s="97">
        <v>3</v>
      </c>
      <c r="B124" s="95" t="s">
        <v>45</v>
      </c>
      <c r="C124" s="130">
        <f t="shared" si="6"/>
        <v>10500</v>
      </c>
      <c r="D124" s="130">
        <f t="shared" si="6"/>
        <v>3000</v>
      </c>
      <c r="E124" s="130">
        <f t="shared" si="6"/>
        <v>500</v>
      </c>
      <c r="F124" s="130">
        <f t="shared" si="6"/>
        <v>0</v>
      </c>
      <c r="G124" s="130">
        <f t="shared" si="6"/>
        <v>7000</v>
      </c>
      <c r="H124" s="96"/>
      <c r="I124" s="96"/>
      <c r="J124" s="96"/>
    </row>
    <row r="125" spans="1:10" s="5" customFormat="1" ht="12.75">
      <c r="A125" s="97">
        <v>32</v>
      </c>
      <c r="B125" s="95" t="s">
        <v>26</v>
      </c>
      <c r="C125" s="130">
        <f>SUM(D125:J125)</f>
        <v>10500</v>
      </c>
      <c r="D125" s="130">
        <f>SUM(D126:D129)</f>
        <v>3000</v>
      </c>
      <c r="E125" s="130">
        <f>SUM(E126:E129)</f>
        <v>500</v>
      </c>
      <c r="F125" s="130">
        <f>SUM(F126:F129)</f>
        <v>0</v>
      </c>
      <c r="G125" s="130">
        <f>SUM(G126:G129)</f>
        <v>7000</v>
      </c>
      <c r="H125" s="96"/>
      <c r="I125" s="96"/>
      <c r="J125" s="96"/>
    </row>
    <row r="126" spans="1:10" ht="12.75">
      <c r="A126" s="91">
        <v>321</v>
      </c>
      <c r="B126" s="92" t="s">
        <v>27</v>
      </c>
      <c r="C126" s="93"/>
      <c r="D126" s="129">
        <v>0</v>
      </c>
      <c r="E126" s="129">
        <v>0</v>
      </c>
      <c r="F126" s="93"/>
      <c r="G126" s="131">
        <v>800</v>
      </c>
      <c r="H126" s="93"/>
      <c r="I126" s="93"/>
      <c r="J126" s="93"/>
    </row>
    <row r="127" spans="1:10" ht="12.75">
      <c r="A127" s="91">
        <v>322</v>
      </c>
      <c r="B127" s="92" t="s">
        <v>28</v>
      </c>
      <c r="C127" s="93"/>
      <c r="D127" s="129">
        <v>2000</v>
      </c>
      <c r="E127" s="129">
        <v>0</v>
      </c>
      <c r="F127" s="129">
        <v>0</v>
      </c>
      <c r="G127" s="131">
        <v>2500</v>
      </c>
      <c r="H127" s="93"/>
      <c r="I127" s="93"/>
      <c r="J127" s="93"/>
    </row>
    <row r="128" spans="1:10" ht="12.75">
      <c r="A128" s="91">
        <v>323</v>
      </c>
      <c r="B128" s="92" t="s">
        <v>29</v>
      </c>
      <c r="C128" s="93"/>
      <c r="D128" s="129">
        <v>1000</v>
      </c>
      <c r="E128" s="129">
        <v>500</v>
      </c>
      <c r="F128" s="131">
        <v>0</v>
      </c>
      <c r="G128" s="131">
        <v>700</v>
      </c>
      <c r="H128" s="93"/>
      <c r="I128" s="93"/>
      <c r="J128" s="93"/>
    </row>
    <row r="129" spans="1:10" ht="11.25" customHeight="1">
      <c r="A129" s="91">
        <v>329</v>
      </c>
      <c r="B129" s="92" t="s">
        <v>59</v>
      </c>
      <c r="C129" s="93"/>
      <c r="D129" s="129">
        <v>0</v>
      </c>
      <c r="E129" s="93">
        <v>0</v>
      </c>
      <c r="F129" s="93"/>
      <c r="G129" s="131">
        <v>3000</v>
      </c>
      <c r="H129" s="93"/>
      <c r="I129" s="93"/>
      <c r="J129" s="93"/>
    </row>
    <row r="130" spans="1:10" s="5" customFormat="1" ht="12.75" customHeight="1">
      <c r="A130" s="97"/>
      <c r="B130" s="95"/>
      <c r="C130" s="96"/>
      <c r="D130" s="96"/>
      <c r="E130" s="96"/>
      <c r="F130" s="96"/>
      <c r="G130" s="96"/>
      <c r="H130" s="96"/>
      <c r="I130" s="96"/>
      <c r="J130" s="96"/>
    </row>
    <row r="131" spans="1:10" s="5" customFormat="1" ht="12.75">
      <c r="A131" s="94" t="s">
        <v>57</v>
      </c>
      <c r="B131" s="95" t="s">
        <v>47</v>
      </c>
      <c r="C131" s="96"/>
      <c r="D131" s="96"/>
      <c r="E131" s="96"/>
      <c r="F131" s="96"/>
      <c r="G131" s="96"/>
      <c r="H131" s="96"/>
      <c r="I131" s="96"/>
      <c r="J131" s="96"/>
    </row>
    <row r="132" spans="1:10" s="5" customFormat="1" ht="12.75" customHeight="1">
      <c r="A132" s="94" t="s">
        <v>62</v>
      </c>
      <c r="B132" s="95" t="s">
        <v>48</v>
      </c>
      <c r="C132" s="130">
        <f aca="true" t="shared" si="7" ref="C132:G133">SUM(C133)</f>
        <v>11000</v>
      </c>
      <c r="D132" s="130">
        <f t="shared" si="7"/>
        <v>0</v>
      </c>
      <c r="E132" s="130">
        <f t="shared" si="7"/>
        <v>4000</v>
      </c>
      <c r="F132" s="130">
        <f t="shared" si="7"/>
        <v>0</v>
      </c>
      <c r="G132" s="130">
        <f t="shared" si="7"/>
        <v>7000</v>
      </c>
      <c r="H132" s="96"/>
      <c r="I132" s="96"/>
      <c r="J132" s="96"/>
    </row>
    <row r="133" spans="1:10" s="5" customFormat="1" ht="12.75">
      <c r="A133" s="97">
        <v>3</v>
      </c>
      <c r="B133" s="95" t="s">
        <v>45</v>
      </c>
      <c r="C133" s="130">
        <f t="shared" si="7"/>
        <v>11000</v>
      </c>
      <c r="D133" s="130">
        <f t="shared" si="7"/>
        <v>0</v>
      </c>
      <c r="E133" s="130">
        <f t="shared" si="7"/>
        <v>4000</v>
      </c>
      <c r="F133" s="130">
        <f t="shared" si="7"/>
        <v>0</v>
      </c>
      <c r="G133" s="130">
        <f t="shared" si="7"/>
        <v>7000</v>
      </c>
      <c r="H133" s="96"/>
      <c r="I133" s="96"/>
      <c r="J133" s="96"/>
    </row>
    <row r="134" spans="1:10" s="5" customFormat="1" ht="12.75">
      <c r="A134" s="97">
        <v>32</v>
      </c>
      <c r="B134" s="95" t="s">
        <v>26</v>
      </c>
      <c r="C134" s="130">
        <f>SUM(D134:J134)</f>
        <v>11000</v>
      </c>
      <c r="D134" s="130">
        <f>SUM(D135:D138)</f>
        <v>0</v>
      </c>
      <c r="E134" s="130">
        <f>SUM(E135:E138)</f>
        <v>4000</v>
      </c>
      <c r="F134" s="130">
        <f>SUM(F135:F138)</f>
        <v>0</v>
      </c>
      <c r="G134" s="130">
        <f>SUM(G135:G138)</f>
        <v>7000</v>
      </c>
      <c r="H134" s="96"/>
      <c r="I134" s="96"/>
      <c r="J134" s="96"/>
    </row>
    <row r="135" spans="1:10" ht="12.75">
      <c r="A135" s="91">
        <v>321</v>
      </c>
      <c r="B135" s="92" t="s">
        <v>27</v>
      </c>
      <c r="C135" s="93"/>
      <c r="D135" s="129">
        <v>0</v>
      </c>
      <c r="E135" s="129">
        <v>0</v>
      </c>
      <c r="F135" s="93"/>
      <c r="G135" s="93"/>
      <c r="H135" s="93"/>
      <c r="I135" s="93"/>
      <c r="J135" s="93"/>
    </row>
    <row r="136" spans="1:10" ht="12.75">
      <c r="A136" s="91">
        <v>322</v>
      </c>
      <c r="B136" s="92" t="s">
        <v>28</v>
      </c>
      <c r="C136" s="93"/>
      <c r="D136" s="129">
        <v>0</v>
      </c>
      <c r="E136" s="129">
        <v>0</v>
      </c>
      <c r="F136" s="129">
        <v>0</v>
      </c>
      <c r="G136" s="129">
        <v>3500</v>
      </c>
      <c r="H136" s="93"/>
      <c r="I136" s="93"/>
      <c r="J136" s="93"/>
    </row>
    <row r="137" spans="1:10" ht="12.75">
      <c r="A137" s="91">
        <v>323</v>
      </c>
      <c r="B137" s="92" t="s">
        <v>29</v>
      </c>
      <c r="C137" s="93"/>
      <c r="D137" s="129">
        <v>0</v>
      </c>
      <c r="E137" s="129">
        <v>4000</v>
      </c>
      <c r="F137" s="131">
        <v>0</v>
      </c>
      <c r="G137" s="129">
        <v>3500</v>
      </c>
      <c r="H137" s="93"/>
      <c r="I137" s="93"/>
      <c r="J137" s="93"/>
    </row>
    <row r="138" spans="1:10" ht="12.75">
      <c r="A138" s="91">
        <v>329</v>
      </c>
      <c r="B138" s="92" t="s">
        <v>59</v>
      </c>
      <c r="C138" s="93"/>
      <c r="D138" s="129">
        <v>0</v>
      </c>
      <c r="E138" s="93">
        <v>0</v>
      </c>
      <c r="F138" s="93"/>
      <c r="G138" s="93"/>
      <c r="H138" s="93"/>
      <c r="I138" s="93"/>
      <c r="J138" s="93"/>
    </row>
    <row r="139" spans="1:10" ht="12.75">
      <c r="A139" s="91"/>
      <c r="B139" s="92"/>
      <c r="C139" s="93"/>
      <c r="D139" s="129"/>
      <c r="E139" s="93"/>
      <c r="F139" s="93"/>
      <c r="G139" s="93"/>
      <c r="H139" s="93"/>
      <c r="I139" s="93"/>
      <c r="J139" s="93"/>
    </row>
    <row r="140" spans="1:10" s="5" customFormat="1" ht="12.75">
      <c r="A140" s="94" t="s">
        <v>57</v>
      </c>
      <c r="B140" s="95" t="s">
        <v>47</v>
      </c>
      <c r="C140" s="96"/>
      <c r="D140" s="96"/>
      <c r="E140" s="96"/>
      <c r="F140" s="96"/>
      <c r="G140" s="96"/>
      <c r="H140" s="96"/>
      <c r="I140" s="96"/>
      <c r="J140" s="96"/>
    </row>
    <row r="141" spans="1:10" s="5" customFormat="1" ht="12.75" customHeight="1">
      <c r="A141" s="94" t="s">
        <v>63</v>
      </c>
      <c r="B141" s="95" t="s">
        <v>48</v>
      </c>
      <c r="C141" s="130">
        <f aca="true" t="shared" si="8" ref="C141:G142">SUM(C142)</f>
        <v>106000</v>
      </c>
      <c r="D141" s="130">
        <f t="shared" si="8"/>
        <v>25000</v>
      </c>
      <c r="E141" s="130">
        <f t="shared" si="8"/>
        <v>15000</v>
      </c>
      <c r="F141" s="130">
        <f t="shared" si="8"/>
        <v>0</v>
      </c>
      <c r="G141" s="130">
        <f t="shared" si="8"/>
        <v>66000</v>
      </c>
      <c r="H141" s="96"/>
      <c r="I141" s="96"/>
      <c r="J141" s="96"/>
    </row>
    <row r="142" spans="1:10" s="5" customFormat="1" ht="18.75" customHeight="1">
      <c r="A142" s="97">
        <v>4</v>
      </c>
      <c r="B142" s="95" t="s">
        <v>32</v>
      </c>
      <c r="C142" s="130">
        <f t="shared" si="8"/>
        <v>106000</v>
      </c>
      <c r="D142" s="130">
        <f t="shared" si="8"/>
        <v>25000</v>
      </c>
      <c r="E142" s="130">
        <f t="shared" si="8"/>
        <v>15000</v>
      </c>
      <c r="F142" s="130">
        <f t="shared" si="8"/>
        <v>0</v>
      </c>
      <c r="G142" s="130">
        <f t="shared" si="8"/>
        <v>66000</v>
      </c>
      <c r="H142" s="96"/>
      <c r="I142" s="96"/>
      <c r="J142" s="96"/>
    </row>
    <row r="143" spans="1:10" ht="12.75">
      <c r="A143" s="97">
        <v>42</v>
      </c>
      <c r="B143" s="95" t="s">
        <v>67</v>
      </c>
      <c r="C143" s="130">
        <f>SUM(D143:J143)</f>
        <v>106000</v>
      </c>
      <c r="D143" s="130">
        <f>SUM(D144)</f>
        <v>25000</v>
      </c>
      <c r="E143" s="130">
        <f>SUM(E144)</f>
        <v>15000</v>
      </c>
      <c r="F143" s="130">
        <f>SUM(F144)</f>
        <v>0</v>
      </c>
      <c r="G143" s="130">
        <f>SUM(G144)</f>
        <v>66000</v>
      </c>
      <c r="H143" s="93"/>
      <c r="I143" s="93"/>
      <c r="J143" s="93"/>
    </row>
    <row r="144" spans="1:10" ht="12.75">
      <c r="A144" s="91">
        <v>422</v>
      </c>
      <c r="B144" s="92" t="s">
        <v>60</v>
      </c>
      <c r="C144" s="93"/>
      <c r="D144" s="129">
        <v>25000</v>
      </c>
      <c r="E144" s="129">
        <v>15000</v>
      </c>
      <c r="F144" s="93">
        <v>0</v>
      </c>
      <c r="G144" s="129">
        <v>66000</v>
      </c>
      <c r="H144" s="93"/>
      <c r="I144" s="93"/>
      <c r="J144" s="93"/>
    </row>
    <row r="145" spans="1:10" ht="12.75">
      <c r="A145" s="61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1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1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1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1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1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1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1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1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1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1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1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1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1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1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1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1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1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1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1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1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1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1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1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1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1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1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1"/>
      <c r="B172" s="8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61"/>
      <c r="B173" s="8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61"/>
      <c r="B174" s="8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61"/>
      <c r="B175" s="8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61"/>
      <c r="B176" s="8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61"/>
      <c r="B177" s="8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61"/>
      <c r="B178" s="8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61"/>
      <c r="B179" s="8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61"/>
      <c r="B180" s="8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61"/>
      <c r="B181" s="8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61"/>
      <c r="B182" s="8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61"/>
      <c r="B183" s="8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61"/>
      <c r="B184" s="8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61"/>
      <c r="B185" s="8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61"/>
      <c r="B186" s="8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61"/>
      <c r="B187" s="8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61"/>
      <c r="B188" s="8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61"/>
      <c r="B189" s="8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61"/>
      <c r="B190" s="8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61"/>
      <c r="B191" s="8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61"/>
      <c r="B192" s="8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61"/>
      <c r="B193" s="8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61"/>
      <c r="B194" s="8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61"/>
      <c r="B195" s="8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61"/>
      <c r="B196" s="8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61"/>
      <c r="B197" s="8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61"/>
      <c r="B198" s="8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61"/>
      <c r="B199" s="8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61"/>
      <c r="B200" s="8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61"/>
      <c r="B201" s="8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61"/>
      <c r="B202" s="8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61"/>
      <c r="B203" s="8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61"/>
      <c r="B204" s="8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61"/>
      <c r="B205" s="8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61"/>
      <c r="B206" s="8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61"/>
      <c r="B207" s="8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61"/>
      <c r="B208" s="8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61"/>
      <c r="B209" s="8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61"/>
      <c r="B210" s="8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61"/>
      <c r="B211" s="8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61"/>
      <c r="B212" s="8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61"/>
      <c r="B213" s="8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61"/>
      <c r="B214" s="8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61"/>
      <c r="B215" s="8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61"/>
      <c r="B216" s="8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61"/>
      <c r="B217" s="8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61"/>
      <c r="B218" s="8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61"/>
      <c r="B219" s="8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61"/>
      <c r="B220" s="8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61"/>
      <c r="B221" s="8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61"/>
      <c r="B222" s="8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61"/>
      <c r="B223" s="8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61"/>
      <c r="B224" s="8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61"/>
      <c r="B225" s="8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61"/>
      <c r="B226" s="8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61"/>
      <c r="B227" s="8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61"/>
      <c r="B228" s="8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61"/>
      <c r="B229" s="8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61"/>
      <c r="B230" s="8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61"/>
      <c r="B231" s="8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61"/>
      <c r="B232" s="8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61"/>
      <c r="B233" s="8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61"/>
      <c r="B234" s="8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61"/>
      <c r="B235" s="8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61"/>
      <c r="B236" s="8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61"/>
      <c r="B237" s="8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61"/>
      <c r="B238" s="8"/>
      <c r="C238" s="3"/>
      <c r="D238" s="3"/>
      <c r="E238" s="3"/>
      <c r="F238" s="3"/>
      <c r="G238" s="3"/>
      <c r="H238" s="3"/>
      <c r="I238" s="3"/>
      <c r="J238" s="3"/>
    </row>
  </sheetData>
  <sheetProtection/>
  <mergeCells count="1">
    <mergeCell ref="A1:J1"/>
  </mergeCells>
  <printOptions horizontalCentered="1"/>
  <pageMargins left="0.1968503937007874" right="0.1968503937007874" top="0.07874015748031496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Ravnateljica</cp:lastModifiedBy>
  <cp:lastPrinted>2021-09-10T11:04:02Z</cp:lastPrinted>
  <dcterms:created xsi:type="dcterms:W3CDTF">2013-09-11T11:00:21Z</dcterms:created>
  <dcterms:modified xsi:type="dcterms:W3CDTF">2021-09-10T11:04:25Z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